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60" windowWidth="19812" windowHeight="7308"/>
  </bookViews>
  <sheets>
    <sheet name="ORJ 0001" sheetId="1" r:id="rId1"/>
  </sheets>
  <definedNames>
    <definedName name="_xlnm.Print_Titles" localSheetId="0">'ORJ 0001'!$3:$3</definedName>
  </definedNames>
  <calcPr calcId="145621"/>
</workbook>
</file>

<file path=xl/calcChain.xml><?xml version="1.0" encoding="utf-8"?>
<calcChain xmlns="http://schemas.openxmlformats.org/spreadsheetml/2006/main">
  <c r="J117" i="1" l="1"/>
  <c r="J8" i="1" l="1"/>
  <c r="J10" i="1"/>
  <c r="J108" i="1" l="1"/>
  <c r="G128" i="1" l="1"/>
  <c r="H128" i="1"/>
  <c r="I128" i="1"/>
  <c r="F128" i="1"/>
  <c r="G127" i="1"/>
  <c r="H127" i="1"/>
  <c r="I127" i="1"/>
  <c r="F127" i="1"/>
  <c r="J123" i="1"/>
  <c r="J125" i="1" s="1"/>
  <c r="J113" i="1"/>
  <c r="J115" i="1"/>
  <c r="J57" i="1"/>
  <c r="J128" i="1" l="1"/>
  <c r="J59" i="1"/>
  <c r="J127" i="1" s="1"/>
</calcChain>
</file>

<file path=xl/sharedStrings.xml><?xml version="1.0" encoding="utf-8"?>
<sst xmlns="http://schemas.openxmlformats.org/spreadsheetml/2006/main" count="239" uniqueCount="125">
  <si>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</si>
  <si>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</si>
  <si>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</si>
  <si>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</si>
  <si>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</si>
  <si>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</si>
  <si>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</si>
  <si>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</si>
  <si>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</si>
  <si>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</si>
  <si>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</si>
  <si>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</si>
  <si>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Daň z příjmů fyzických osob ze závislé činnosti a funkčních požitků</t>
  </si>
  <si>
    <t>Daň z příjmů fyzických osob ze samostatné výdělečné činnosti</t>
  </si>
  <si>
    <t>Daň z příjmů fyzických osob z kapitálových výnosů</t>
  </si>
  <si>
    <t>Daň z příjmů právnických osob</t>
  </si>
  <si>
    <t>Daň z příjmů právnických osob za obce</t>
  </si>
  <si>
    <t>Daň z přidané hodnoty</t>
  </si>
  <si>
    <t>Poplatky za odnětí pozemků plnění funkcí lesa</t>
  </si>
  <si>
    <t>Poplatek za provoz systému nakládání s komunálními odpady</t>
  </si>
  <si>
    <t>Komunální odpad -  cizinci</t>
  </si>
  <si>
    <t>Komunální odpad - nem bez TP + RO</t>
  </si>
  <si>
    <t>Poplatek ze psů</t>
  </si>
  <si>
    <t>Poplatek za lázeňský nebo rekreační pobyt</t>
  </si>
  <si>
    <t>Poplatek za užívání veřejného prostranství</t>
  </si>
  <si>
    <t>Poplatek z ubytovací kapacity</t>
  </si>
  <si>
    <t>Odvod z loterií a podobných her kromě z výherních hracích přístrojů</t>
  </si>
  <si>
    <t>OE - správní poplatky - bezdlužnost</t>
  </si>
  <si>
    <t>OE - správní poplatky - tombola</t>
  </si>
  <si>
    <t>Odvod z výherních hracích přístrojů</t>
  </si>
  <si>
    <t>FS - stravné</t>
  </si>
  <si>
    <t>Správní poplatky</t>
  </si>
  <si>
    <t>DOPLNIT PO ÚPRAVĚ PROGRAMU</t>
  </si>
  <si>
    <t>Daň z nemovitých věcí</t>
  </si>
  <si>
    <t>Nerozúčtované, neidentifikované a nezařaditelné daňové příjmy</t>
  </si>
  <si>
    <t>Splátky půjčených prostředků od obecně prosp. spol. a podob. subjektů</t>
  </si>
  <si>
    <t>Neinvest. přijaté transfery ze stát. rozp. v rámci souhrn. dotač. vztahu</t>
  </si>
  <si>
    <t>Převody z ostatních vlastních fondů</t>
  </si>
  <si>
    <t>Ostatní odvody příspěvkových organizací</t>
  </si>
  <si>
    <t>Základní školy</t>
  </si>
  <si>
    <t>Ostatní tělovýchovná činnost</t>
  </si>
  <si>
    <t>Ostatní přijaté vratky transferů</t>
  </si>
  <si>
    <t>OŠ - FP vyčleněné RM</t>
  </si>
  <si>
    <t>Příjmy z poskytování služeb a výrobků</t>
  </si>
  <si>
    <t>OE - exekuční náklady</t>
  </si>
  <si>
    <t>Činnost místní správy</t>
  </si>
  <si>
    <t>Sankční platby přijaté od jiných subjektů</t>
  </si>
  <si>
    <t>Přijaté nekapitálové příspěvky a náhrady</t>
  </si>
  <si>
    <t>OE - exekuční náklady - záloha Most</t>
  </si>
  <si>
    <t>zálohy Paraska</t>
  </si>
  <si>
    <t>Neidentifikované příjmy</t>
  </si>
  <si>
    <t>Příjmy z úroků (část)</t>
  </si>
  <si>
    <t>Obecné příjmy a výdaje z finančních operací</t>
  </si>
  <si>
    <t>OE - úroky z běžných účtů</t>
  </si>
  <si>
    <t>Příjmy z podílů na zisku a dividend</t>
  </si>
  <si>
    <t>Ostatní nedaňové příjmy jinde nezařazené</t>
  </si>
  <si>
    <t>OE - ost nedaň příjmy - poplatky bance</t>
  </si>
  <si>
    <t>Převody vlastním fondům v rozpočtech územní úrovně</t>
  </si>
  <si>
    <t>Ostatní činnosti j.n.</t>
  </si>
  <si>
    <t>OE - pohledávky z insolvenčního řízení</t>
  </si>
  <si>
    <t>OE - ost nedaň příjmy</t>
  </si>
  <si>
    <t>ČAD - splátky dluhu</t>
  </si>
  <si>
    <t>OE - ost nedaň příjmy - poštovné</t>
  </si>
  <si>
    <t>Neinvestiční transfery veřejným výzkumným institucím</t>
  </si>
  <si>
    <t>FP vyčleněné RM - sport a zájm org</t>
  </si>
  <si>
    <t>Ostatní zemědělská a potravinářská činnost a rozvoj</t>
  </si>
  <si>
    <t>Neinvestiční transfery nefinanč. podnikatel. subjektům-fyzickým osobám</t>
  </si>
  <si>
    <t>Hudební činnost</t>
  </si>
  <si>
    <t>Neinvestiční transfery občanským sdružením</t>
  </si>
  <si>
    <t>Neinvestiční transfery cizím příspěvkovým organizacím</t>
  </si>
  <si>
    <t>Neinvestiční transfery církvím a náboženským společnostem</t>
  </si>
  <si>
    <t>Činnosti registrovaných církví a náboženských společností</t>
  </si>
  <si>
    <t>Neinvest. transfery nefinanč. podnikatel. subjektům-právnickým osobám</t>
  </si>
  <si>
    <t>Ostatní záležitosti sdělovacích prostředků</t>
  </si>
  <si>
    <t>Neinvest. půjčené prostř. nefinanč. podnikatel. subj.-právnickým osobám</t>
  </si>
  <si>
    <t>Využití volného času dětí a mládeže</t>
  </si>
  <si>
    <t>Ostatní zájmová činnost a rekreace</t>
  </si>
  <si>
    <t>Neinvestiční transfery obecně prospěšným společnostem</t>
  </si>
  <si>
    <t>Prevence před drogami, alkoholem, nikotinem a jinými návyk. látkami</t>
  </si>
  <si>
    <t>Neinvestiční půjčené prostředky spolkům</t>
  </si>
  <si>
    <t>Neinvestiční dotace obcím</t>
  </si>
  <si>
    <t>Ostatní činnosti k ochraně přírody a krajiny</t>
  </si>
  <si>
    <t>Ostatní činnosti související se službami pro obyvatelstvo</t>
  </si>
  <si>
    <t>Drobný hmotný dlouhodobý majetek</t>
  </si>
  <si>
    <t>Konzultační, poradenské a právní služby</t>
  </si>
  <si>
    <t>Nákup ostatních služeb</t>
  </si>
  <si>
    <t>Ostatní nákupy jinde nezařazené</t>
  </si>
  <si>
    <t>Poskytované zálohy vlastní pokladně</t>
  </si>
  <si>
    <t>Ostatní poskytované zálohy a jistiny</t>
  </si>
  <si>
    <t>Poskytnuté náhrady (část)</t>
  </si>
  <si>
    <t>Ostatní neinvestiční transfery neziskovým a podobným organizacím</t>
  </si>
  <si>
    <t>Ostatní náhrady placené obyvatelstvu</t>
  </si>
  <si>
    <t>Neinvestiční transfery mezinárodním organizacím</t>
  </si>
  <si>
    <t>Mezinárodní spolupráce (jinde nezařazená)</t>
  </si>
  <si>
    <t>Úroky vlastní</t>
  </si>
  <si>
    <t>Služby peněžních ústavů</t>
  </si>
  <si>
    <t>Platby daní a poplatků státnímu rozpočtu</t>
  </si>
  <si>
    <t>Ostatní finanční operace</t>
  </si>
  <si>
    <t>Ostatní neinvestiční transfery obyvatelstvu</t>
  </si>
  <si>
    <t>Ostatní neinvestiční výdaje jinde nezařazené</t>
  </si>
  <si>
    <t>Nespecifikované rezervy</t>
  </si>
  <si>
    <t>Invest. transfery nefinančním podnikatel. subjektům-právnickým osobám</t>
  </si>
  <si>
    <t>Investiční transfery spolkům</t>
  </si>
  <si>
    <t>Změna stavu krátkodobých prostř. na bank. účtech kromě účtů st.fin. aktiv - kap.OSFA</t>
  </si>
  <si>
    <t>Aktivní krátkodobé operace řízení likvidity - příjmy</t>
  </si>
  <si>
    <t>Aktivní krátkodobé operace řízení likvidity - výdaje</t>
  </si>
  <si>
    <t>Uhrazené splátky dlouhodobých přijatých půjčených prostředků.</t>
  </si>
  <si>
    <t>Příjmy 1 - Odbor ekonomiky</t>
  </si>
  <si>
    <t>Výdaje 1 - Odbor ekonomiky</t>
  </si>
  <si>
    <t>Financování 1 - Odbor ekonomiky</t>
  </si>
  <si>
    <t>Běžné příjmy</t>
  </si>
  <si>
    <t>Běžné výdaje</t>
  </si>
  <si>
    <t>Kapitálové výdaje</t>
  </si>
  <si>
    <t>Financování</t>
  </si>
  <si>
    <t>VÝSLEDEK HOSPODAŘENÍ (P - V)</t>
  </si>
  <si>
    <t>PROVOZNÍ PŘEBYTEK (BP - BV)</t>
  </si>
  <si>
    <t>NR 2016</t>
  </si>
  <si>
    <t>Organizace</t>
  </si>
  <si>
    <t>Dotace, granty - projekty + činnost</t>
  </si>
  <si>
    <t>Dary - mikrogranty</t>
  </si>
  <si>
    <t>Dotační a grantová politika - děti 6-18 let</t>
  </si>
  <si>
    <t>Individuální dotace SPŠaVOŠ</t>
  </si>
  <si>
    <t>X</t>
  </si>
  <si>
    <t>DSO</t>
  </si>
  <si>
    <t>Odbor ekonomiky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</si>
</sst>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9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49" fontId="3" fillId="3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horizontal="right" vertical="center"/>
    </xf>
    <xf numFmtId="4" fontId="5" fillId="3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vertical="center"/>
    </xf>
    <xf numFmtId="164" fontId="6" fillId="0" borderId="1" xfId="0" applyNumberFormat="1" applyFont="1" applyBorder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164" fontId="8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abSelected="1" zoomScaleNormal="100" workbookViewId="0">
      <pane ySplit="3" topLeftCell="A4" activePane="bottomLeft" state="frozen"/>
      <selection pane="bottomLeft" activeCell="J82" sqref="J82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7.8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8" t="s">
        <v>124</v>
      </c>
      <c r="B1" s="39"/>
      <c r="C1" s="39"/>
    </row>
    <row r="3" spans="1:14" ht="15.75" customHeight="1" x14ac:dyDescent="0.3">
      <c r="A3" s="16" t="s">
        <v>0</v>
      </c>
      <c r="B3" s="16" t="s">
        <v>1</v>
      </c>
      <c r="C3" s="16" t="s">
        <v>2</v>
      </c>
      <c r="D3" s="16" t="s">
        <v>117</v>
      </c>
      <c r="E3" s="16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116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0" customFormat="1" ht="15.75" customHeight="1" x14ac:dyDescent="0.3">
      <c r="A4" s="17"/>
      <c r="B4" s="17"/>
      <c r="C4" s="17"/>
      <c r="D4" s="17"/>
      <c r="E4" s="17"/>
      <c r="F4" s="18"/>
      <c r="G4" s="18"/>
      <c r="H4" s="18"/>
      <c r="I4" s="18"/>
      <c r="J4" s="18"/>
      <c r="K4" s="19"/>
      <c r="L4" s="19"/>
      <c r="M4" s="19"/>
      <c r="N4" s="19"/>
    </row>
    <row r="5" spans="1:14" x14ac:dyDescent="0.3">
      <c r="A5" s="6">
        <v>1</v>
      </c>
      <c r="B5" s="6"/>
      <c r="C5" s="6">
        <v>1111</v>
      </c>
      <c r="D5" s="6"/>
      <c r="E5" s="6"/>
      <c r="F5" s="8">
        <v>112038.89051</v>
      </c>
      <c r="G5" s="8">
        <v>115285.17088999999</v>
      </c>
      <c r="H5" s="8">
        <v>56388.007319999997</v>
      </c>
      <c r="I5" s="8">
        <v>118254</v>
      </c>
      <c r="J5" s="27">
        <v>125000</v>
      </c>
      <c r="K5" s="7" t="s">
        <v>12</v>
      </c>
      <c r="L5" s="7"/>
      <c r="M5" s="7"/>
      <c r="N5" s="7"/>
    </row>
    <row r="6" spans="1:14" x14ac:dyDescent="0.3">
      <c r="A6" s="6">
        <v>1</v>
      </c>
      <c r="B6" s="6"/>
      <c r="C6" s="6">
        <v>1112</v>
      </c>
      <c r="D6" s="6"/>
      <c r="E6" s="6"/>
      <c r="F6" s="8">
        <v>10289.74742</v>
      </c>
      <c r="G6" s="8">
        <v>5729.8790600000002</v>
      </c>
      <c r="H6" s="8">
        <v>454.07727999999997</v>
      </c>
      <c r="I6" s="8">
        <v>11347</v>
      </c>
      <c r="J6" s="27">
        <v>5500</v>
      </c>
      <c r="K6" s="7" t="s">
        <v>13</v>
      </c>
      <c r="L6" s="7"/>
      <c r="M6" s="7"/>
      <c r="N6" s="7"/>
    </row>
    <row r="7" spans="1:14" x14ac:dyDescent="0.3">
      <c r="A7" s="6">
        <v>1</v>
      </c>
      <c r="B7" s="6"/>
      <c r="C7" s="6">
        <v>1113</v>
      </c>
      <c r="D7" s="6"/>
      <c r="E7" s="6"/>
      <c r="F7" s="8">
        <v>11102.453</v>
      </c>
      <c r="G7" s="8">
        <v>12620.969590000001</v>
      </c>
      <c r="H7" s="8">
        <v>6361.4427999999998</v>
      </c>
      <c r="I7" s="8">
        <v>9797</v>
      </c>
      <c r="J7" s="27">
        <v>11000</v>
      </c>
      <c r="K7" s="7" t="s">
        <v>14</v>
      </c>
      <c r="L7" s="7"/>
      <c r="M7" s="7"/>
      <c r="N7" s="7"/>
    </row>
    <row r="8" spans="1:14" x14ac:dyDescent="0.3">
      <c r="A8" s="6">
        <v>1</v>
      </c>
      <c r="B8" s="6"/>
      <c r="C8" s="6">
        <v>1121</v>
      </c>
      <c r="D8" s="6"/>
      <c r="E8" s="6"/>
      <c r="F8" s="8">
        <v>109097.60143</v>
      </c>
      <c r="G8" s="8">
        <v>120809.18629</v>
      </c>
      <c r="H8" s="8">
        <v>52110.401709999998</v>
      </c>
      <c r="I8" s="8">
        <v>108260</v>
      </c>
      <c r="J8" s="34">
        <f>120000+2000</f>
        <v>122000</v>
      </c>
      <c r="K8" s="7" t="s">
        <v>15</v>
      </c>
      <c r="L8" s="7"/>
      <c r="M8" s="7"/>
      <c r="N8" s="7"/>
    </row>
    <row r="9" spans="1:14" x14ac:dyDescent="0.3">
      <c r="A9" s="6">
        <v>1</v>
      </c>
      <c r="B9" s="6"/>
      <c r="C9" s="6">
        <v>1122</v>
      </c>
      <c r="D9" s="6"/>
      <c r="E9" s="6"/>
      <c r="F9" s="8">
        <v>11262.82</v>
      </c>
      <c r="G9" s="8">
        <v>13155.41</v>
      </c>
      <c r="H9" s="8">
        <v>13150.09</v>
      </c>
      <c r="I9" s="8">
        <v>13150</v>
      </c>
      <c r="J9" s="25">
        <v>0</v>
      </c>
      <c r="K9" s="7" t="s">
        <v>16</v>
      </c>
      <c r="L9" s="7"/>
      <c r="M9" s="7"/>
      <c r="N9" s="7"/>
    </row>
    <row r="10" spans="1:14" x14ac:dyDescent="0.3">
      <c r="A10" s="6">
        <v>1</v>
      </c>
      <c r="B10" s="6"/>
      <c r="C10" s="6">
        <v>1211</v>
      </c>
      <c r="D10" s="6"/>
      <c r="E10" s="6"/>
      <c r="F10" s="8">
        <v>233187.69263000001</v>
      </c>
      <c r="G10" s="8">
        <v>245616.06307999999</v>
      </c>
      <c r="H10" s="8">
        <v>114181.11427000001</v>
      </c>
      <c r="I10" s="8">
        <v>238920</v>
      </c>
      <c r="J10" s="34">
        <f>248500+5664</f>
        <v>254164</v>
      </c>
      <c r="K10" s="7" t="s">
        <v>17</v>
      </c>
      <c r="L10" s="7"/>
      <c r="M10" s="7"/>
      <c r="N10" s="7"/>
    </row>
    <row r="11" spans="1:14" x14ac:dyDescent="0.3">
      <c r="A11" s="6">
        <v>1</v>
      </c>
      <c r="B11" s="6"/>
      <c r="C11" s="6">
        <v>1335</v>
      </c>
      <c r="D11" s="6"/>
      <c r="E11" s="6"/>
      <c r="F11" s="8">
        <v>124.101</v>
      </c>
      <c r="G11" s="8">
        <v>8.5000000000000006E-2</v>
      </c>
      <c r="H11" s="8"/>
      <c r="I11" s="8"/>
      <c r="J11" s="9">
        <v>0</v>
      </c>
      <c r="K11" s="7" t="s">
        <v>18</v>
      </c>
      <c r="L11" s="7"/>
      <c r="M11" s="7"/>
      <c r="N11" s="7"/>
    </row>
    <row r="12" spans="1:14" x14ac:dyDescent="0.3">
      <c r="A12" s="6">
        <v>1</v>
      </c>
      <c r="B12" s="6"/>
      <c r="C12" s="6">
        <v>1340</v>
      </c>
      <c r="D12" s="6"/>
      <c r="E12" s="6"/>
      <c r="F12" s="8">
        <v>17162.158579999999</v>
      </c>
      <c r="G12" s="8">
        <v>20506.644830000001</v>
      </c>
      <c r="H12" s="8">
        <v>8882.0946000000004</v>
      </c>
      <c r="I12" s="8">
        <v>13000</v>
      </c>
      <c r="J12" s="31">
        <v>13578</v>
      </c>
      <c r="K12" s="7" t="s">
        <v>19</v>
      </c>
      <c r="L12" s="7"/>
      <c r="M12" s="7"/>
      <c r="N12" s="7"/>
    </row>
    <row r="13" spans="1:14" x14ac:dyDescent="0.3">
      <c r="A13" s="6">
        <v>1</v>
      </c>
      <c r="B13" s="6"/>
      <c r="C13" s="6">
        <v>1340</v>
      </c>
      <c r="D13" s="6">
        <v>921</v>
      </c>
      <c r="E13" s="6"/>
      <c r="F13" s="8">
        <v>112.033</v>
      </c>
      <c r="G13" s="8">
        <v>130.52500000000001</v>
      </c>
      <c r="H13" s="8">
        <v>73.992000000000004</v>
      </c>
      <c r="I13" s="8"/>
      <c r="J13" s="9">
        <v>0</v>
      </c>
      <c r="K13" s="7" t="s">
        <v>19</v>
      </c>
      <c r="L13" s="7" t="s">
        <v>20</v>
      </c>
      <c r="M13" s="7"/>
      <c r="N13" s="7"/>
    </row>
    <row r="14" spans="1:14" x14ac:dyDescent="0.3">
      <c r="A14" s="6">
        <v>1</v>
      </c>
      <c r="B14" s="6"/>
      <c r="C14" s="6">
        <v>1340</v>
      </c>
      <c r="D14" s="6">
        <v>922</v>
      </c>
      <c r="E14" s="6"/>
      <c r="F14" s="8"/>
      <c r="G14" s="8">
        <v>4.6580000000000004</v>
      </c>
      <c r="H14" s="8">
        <v>4.76</v>
      </c>
      <c r="I14" s="8"/>
      <c r="J14" s="9">
        <v>0</v>
      </c>
      <c r="K14" s="7" t="s">
        <v>19</v>
      </c>
      <c r="L14" s="7" t="s">
        <v>21</v>
      </c>
      <c r="M14" s="7"/>
      <c r="N14" s="7"/>
    </row>
    <row r="15" spans="1:14" x14ac:dyDescent="0.3">
      <c r="A15" s="6">
        <v>1</v>
      </c>
      <c r="B15" s="6"/>
      <c r="C15" s="6">
        <v>1341</v>
      </c>
      <c r="D15" s="6"/>
      <c r="E15" s="6"/>
      <c r="F15" s="8">
        <v>1875.26983</v>
      </c>
      <c r="G15" s="8">
        <v>1763.23676</v>
      </c>
      <c r="H15" s="8">
        <v>1626.3907400000001</v>
      </c>
      <c r="I15" s="8">
        <v>2000</v>
      </c>
      <c r="J15" s="9">
        <v>2000</v>
      </c>
      <c r="K15" s="7" t="s">
        <v>22</v>
      </c>
      <c r="L15" s="7"/>
      <c r="M15" s="7"/>
      <c r="N15" s="7"/>
    </row>
    <row r="16" spans="1:14" x14ac:dyDescent="0.3">
      <c r="A16" s="6">
        <v>1</v>
      </c>
      <c r="B16" s="6"/>
      <c r="C16" s="6">
        <v>1342</v>
      </c>
      <c r="D16" s="6"/>
      <c r="E16" s="6"/>
      <c r="F16" s="8">
        <v>270.72300000000001</v>
      </c>
      <c r="G16" s="8">
        <v>230.01</v>
      </c>
      <c r="H16" s="8">
        <v>18.195</v>
      </c>
      <c r="I16" s="8">
        <v>50</v>
      </c>
      <c r="J16" s="9">
        <v>50</v>
      </c>
      <c r="K16" s="7" t="s">
        <v>23</v>
      </c>
      <c r="L16" s="7"/>
      <c r="M16" s="7"/>
      <c r="N16" s="7"/>
    </row>
    <row r="17" spans="1:14" x14ac:dyDescent="0.3">
      <c r="A17" s="6">
        <v>1</v>
      </c>
      <c r="B17" s="6"/>
      <c r="C17" s="6">
        <v>1343</v>
      </c>
      <c r="D17" s="6"/>
      <c r="E17" s="6"/>
      <c r="F17" s="8">
        <v>1123.635</v>
      </c>
      <c r="G17" s="8">
        <v>1128.0920000000001</v>
      </c>
      <c r="H17" s="8">
        <v>303.01400000000001</v>
      </c>
      <c r="I17" s="8">
        <v>1200</v>
      </c>
      <c r="J17" s="9">
        <v>1200</v>
      </c>
      <c r="K17" s="7" t="s">
        <v>24</v>
      </c>
      <c r="L17" s="7"/>
      <c r="M17" s="7"/>
      <c r="N17" s="7"/>
    </row>
    <row r="18" spans="1:14" x14ac:dyDescent="0.3">
      <c r="A18" s="6">
        <v>1</v>
      </c>
      <c r="B18" s="6"/>
      <c r="C18" s="6">
        <v>1345</v>
      </c>
      <c r="D18" s="6"/>
      <c r="E18" s="6"/>
      <c r="F18" s="8">
        <v>509.51799999999997</v>
      </c>
      <c r="G18" s="8">
        <v>469.84399999999999</v>
      </c>
      <c r="H18" s="8">
        <v>197.292</v>
      </c>
      <c r="I18" s="8">
        <v>130</v>
      </c>
      <c r="J18" s="9">
        <v>200</v>
      </c>
      <c r="K18" s="7" t="s">
        <v>25</v>
      </c>
      <c r="L18" s="7"/>
      <c r="M18" s="7"/>
      <c r="N18" s="7"/>
    </row>
    <row r="19" spans="1:14" x14ac:dyDescent="0.3">
      <c r="A19" s="6">
        <v>1</v>
      </c>
      <c r="B19" s="6"/>
      <c r="C19" s="6">
        <v>1351</v>
      </c>
      <c r="D19" s="6"/>
      <c r="E19" s="6"/>
      <c r="F19" s="8">
        <v>2262.33599</v>
      </c>
      <c r="G19" s="8">
        <v>1923.6856700000001</v>
      </c>
      <c r="H19" s="8">
        <v>1044.5254500000001</v>
      </c>
      <c r="I19" s="8">
        <v>2000</v>
      </c>
      <c r="J19" s="9">
        <v>2000</v>
      </c>
      <c r="K19" s="7" t="s">
        <v>26</v>
      </c>
      <c r="L19" s="7"/>
      <c r="M19" s="7"/>
      <c r="N19" s="7"/>
    </row>
    <row r="20" spans="1:14" x14ac:dyDescent="0.3">
      <c r="A20" s="6">
        <v>1</v>
      </c>
      <c r="B20" s="6"/>
      <c r="C20" s="6">
        <v>1351</v>
      </c>
      <c r="D20" s="6">
        <v>101</v>
      </c>
      <c r="E20" s="6"/>
      <c r="F20" s="8">
        <v>3.5</v>
      </c>
      <c r="G20" s="8">
        <v>0</v>
      </c>
      <c r="H20" s="8"/>
      <c r="I20" s="8"/>
      <c r="J20" s="9">
        <v>0</v>
      </c>
      <c r="K20" s="7" t="s">
        <v>26</v>
      </c>
      <c r="L20" s="7" t="s">
        <v>27</v>
      </c>
      <c r="M20" s="7"/>
      <c r="N20" s="7"/>
    </row>
    <row r="21" spans="1:14" x14ac:dyDescent="0.3">
      <c r="A21" s="6">
        <v>1</v>
      </c>
      <c r="B21" s="6"/>
      <c r="C21" s="6">
        <v>1351</v>
      </c>
      <c r="D21" s="6">
        <v>111</v>
      </c>
      <c r="E21" s="6"/>
      <c r="F21" s="8"/>
      <c r="G21" s="8">
        <v>2</v>
      </c>
      <c r="H21" s="8">
        <v>1.5</v>
      </c>
      <c r="I21" s="8"/>
      <c r="J21" s="9">
        <v>0</v>
      </c>
      <c r="K21" s="7" t="s">
        <v>26</v>
      </c>
      <c r="L21" s="7" t="s">
        <v>28</v>
      </c>
      <c r="M21" s="7"/>
      <c r="N21" s="7"/>
    </row>
    <row r="22" spans="1:14" x14ac:dyDescent="0.3">
      <c r="A22" s="6">
        <v>1</v>
      </c>
      <c r="B22" s="6"/>
      <c r="C22" s="6">
        <v>1355</v>
      </c>
      <c r="D22" s="6"/>
      <c r="E22" s="6"/>
      <c r="F22" s="8">
        <v>29504.809310000001</v>
      </c>
      <c r="G22" s="8">
        <v>28975.141370000001</v>
      </c>
      <c r="H22" s="8">
        <v>9048.0633300000009</v>
      </c>
      <c r="I22" s="8">
        <v>6000</v>
      </c>
      <c r="J22" s="25">
        <v>3000</v>
      </c>
      <c r="K22" s="7" t="s">
        <v>29</v>
      </c>
      <c r="L22" s="7"/>
      <c r="M22" s="7"/>
      <c r="N22" s="7"/>
    </row>
    <row r="23" spans="1:14" x14ac:dyDescent="0.3">
      <c r="A23" s="6">
        <v>1</v>
      </c>
      <c r="B23" s="6"/>
      <c r="C23" s="6">
        <v>1355</v>
      </c>
      <c r="D23" s="6">
        <v>917</v>
      </c>
      <c r="E23" s="6"/>
      <c r="F23" s="8">
        <v>3210.0590000000002</v>
      </c>
      <c r="G23" s="8"/>
      <c r="H23" s="8"/>
      <c r="I23" s="8"/>
      <c r="J23" s="9">
        <v>0</v>
      </c>
      <c r="K23" s="7" t="s">
        <v>29</v>
      </c>
      <c r="L23" s="7" t="s">
        <v>30</v>
      </c>
      <c r="M23" s="7"/>
      <c r="N23" s="7"/>
    </row>
    <row r="24" spans="1:14" x14ac:dyDescent="0.3">
      <c r="A24" s="6">
        <v>1</v>
      </c>
      <c r="B24" s="6"/>
      <c r="C24" s="6">
        <v>1361</v>
      </c>
      <c r="D24" s="6"/>
      <c r="E24" s="6"/>
      <c r="F24" s="8">
        <v>55.65</v>
      </c>
      <c r="G24" s="8">
        <v>27.33</v>
      </c>
      <c r="H24" s="8">
        <v>16.29</v>
      </c>
      <c r="I24" s="8">
        <v>1000</v>
      </c>
      <c r="J24" s="25">
        <v>200</v>
      </c>
      <c r="K24" s="7" t="s">
        <v>31</v>
      </c>
      <c r="L24" s="7"/>
      <c r="M24" s="7"/>
      <c r="N24" s="7"/>
    </row>
    <row r="25" spans="1:14" x14ac:dyDescent="0.3">
      <c r="A25" s="6">
        <v>1</v>
      </c>
      <c r="B25" s="6"/>
      <c r="C25" s="6">
        <v>1361</v>
      </c>
      <c r="D25" s="6">
        <v>1</v>
      </c>
      <c r="E25" s="6"/>
      <c r="F25" s="8">
        <v>11.9</v>
      </c>
      <c r="G25" s="8">
        <v>0</v>
      </c>
      <c r="H25" s="8"/>
      <c r="I25" s="8"/>
      <c r="J25" s="9">
        <v>0</v>
      </c>
      <c r="K25" s="7" t="s">
        <v>31</v>
      </c>
      <c r="L25" s="7" t="s">
        <v>32</v>
      </c>
      <c r="M25" s="7"/>
      <c r="N25" s="7"/>
    </row>
    <row r="26" spans="1:14" x14ac:dyDescent="0.3">
      <c r="A26" s="6">
        <v>1</v>
      </c>
      <c r="B26" s="6"/>
      <c r="C26" s="6">
        <v>1361</v>
      </c>
      <c r="D26" s="6">
        <v>101</v>
      </c>
      <c r="E26" s="6"/>
      <c r="F26" s="8"/>
      <c r="G26" s="8">
        <v>17</v>
      </c>
      <c r="H26" s="8">
        <v>10.36</v>
      </c>
      <c r="I26" s="8"/>
      <c r="J26" s="9">
        <v>0</v>
      </c>
      <c r="K26" s="7" t="s">
        <v>31</v>
      </c>
      <c r="L26" s="7" t="s">
        <v>27</v>
      </c>
      <c r="M26" s="7"/>
      <c r="N26" s="7"/>
    </row>
    <row r="27" spans="1:14" x14ac:dyDescent="0.3">
      <c r="A27" s="6">
        <v>1</v>
      </c>
      <c r="B27" s="6"/>
      <c r="C27" s="6">
        <v>1511</v>
      </c>
      <c r="D27" s="6"/>
      <c r="E27" s="6"/>
      <c r="F27" s="8">
        <v>63323.361929999999</v>
      </c>
      <c r="G27" s="8">
        <v>69420.865399999995</v>
      </c>
      <c r="H27" s="8">
        <v>45986.692040000002</v>
      </c>
      <c r="I27" s="8">
        <v>63315</v>
      </c>
      <c r="J27" s="9">
        <v>65000</v>
      </c>
      <c r="K27" s="7" t="s">
        <v>33</v>
      </c>
      <c r="L27" s="7"/>
      <c r="M27" s="7"/>
      <c r="N27" s="7"/>
    </row>
    <row r="28" spans="1:14" x14ac:dyDescent="0.3">
      <c r="A28" s="6">
        <v>1</v>
      </c>
      <c r="B28" s="6"/>
      <c r="C28" s="6">
        <v>1701</v>
      </c>
      <c r="D28" s="6"/>
      <c r="E28" s="6"/>
      <c r="F28" s="8">
        <v>5.0000000000000001E-3</v>
      </c>
      <c r="G28" s="8"/>
      <c r="H28" s="8"/>
      <c r="I28" s="8"/>
      <c r="J28" s="9">
        <v>0</v>
      </c>
      <c r="K28" s="7" t="s">
        <v>34</v>
      </c>
      <c r="L28" s="7"/>
      <c r="M28" s="7"/>
      <c r="N28" s="7"/>
    </row>
    <row r="29" spans="1:14" x14ac:dyDescent="0.3">
      <c r="A29" s="6">
        <v>1</v>
      </c>
      <c r="B29" s="6"/>
      <c r="C29" s="6">
        <v>2420</v>
      </c>
      <c r="D29" s="6"/>
      <c r="E29" s="6"/>
      <c r="F29" s="8">
        <v>250</v>
      </c>
      <c r="G29" s="8">
        <v>250</v>
      </c>
      <c r="H29" s="8"/>
      <c r="I29" s="8">
        <v>250</v>
      </c>
      <c r="J29" s="25">
        <v>2245</v>
      </c>
      <c r="K29" s="7" t="s">
        <v>35</v>
      </c>
      <c r="L29" s="7"/>
      <c r="M29" s="7"/>
      <c r="N29" s="7"/>
    </row>
    <row r="30" spans="1:14" x14ac:dyDescent="0.3">
      <c r="A30" s="6">
        <v>1</v>
      </c>
      <c r="B30" s="6"/>
      <c r="C30" s="6">
        <v>4112</v>
      </c>
      <c r="D30" s="6"/>
      <c r="E30" s="6"/>
      <c r="F30" s="8">
        <v>41527.1</v>
      </c>
      <c r="G30" s="8">
        <v>41447</v>
      </c>
      <c r="H30" s="8">
        <v>19815.400000000001</v>
      </c>
      <c r="I30" s="8">
        <v>41494.6</v>
      </c>
      <c r="J30" s="9">
        <v>41495</v>
      </c>
      <c r="K30" s="7" t="s">
        <v>36</v>
      </c>
      <c r="L30" s="7"/>
      <c r="M30" s="7"/>
      <c r="N30" s="7"/>
    </row>
    <row r="31" spans="1:14" x14ac:dyDescent="0.3">
      <c r="A31" s="6">
        <v>1</v>
      </c>
      <c r="B31" s="6"/>
      <c r="C31" s="6">
        <v>4132</v>
      </c>
      <c r="D31" s="6"/>
      <c r="E31" s="6"/>
      <c r="F31" s="8">
        <v>1233.229</v>
      </c>
      <c r="G31" s="8">
        <v>1366.462</v>
      </c>
      <c r="H31" s="8"/>
      <c r="I31" s="8"/>
      <c r="J31" s="9">
        <v>0</v>
      </c>
      <c r="K31" s="7" t="s">
        <v>37</v>
      </c>
      <c r="L31" s="7"/>
      <c r="M31" s="7"/>
      <c r="N31" s="7"/>
    </row>
    <row r="32" spans="1:14" x14ac:dyDescent="0.3">
      <c r="A32" s="6">
        <v>1</v>
      </c>
      <c r="B32" s="6">
        <v>3113</v>
      </c>
      <c r="C32" s="6">
        <v>2123</v>
      </c>
      <c r="D32" s="6"/>
      <c r="E32" s="6"/>
      <c r="F32" s="8">
        <v>15.14</v>
      </c>
      <c r="G32" s="8">
        <v>0</v>
      </c>
      <c r="H32" s="8">
        <v>0</v>
      </c>
      <c r="I32" s="8"/>
      <c r="J32" s="9">
        <v>0</v>
      </c>
      <c r="K32" s="7" t="s">
        <v>38</v>
      </c>
      <c r="L32" s="7"/>
      <c r="M32" s="7" t="s">
        <v>39</v>
      </c>
      <c r="N32" s="7"/>
    </row>
    <row r="33" spans="1:14" x14ac:dyDescent="0.3">
      <c r="A33" s="6">
        <v>1</v>
      </c>
      <c r="B33" s="6">
        <v>3419</v>
      </c>
      <c r="C33" s="6">
        <v>2123</v>
      </c>
      <c r="D33" s="6"/>
      <c r="E33" s="6"/>
      <c r="F33" s="8"/>
      <c r="G33" s="8">
        <v>42.32</v>
      </c>
      <c r="H33" s="8"/>
      <c r="I33" s="8"/>
      <c r="J33" s="9">
        <v>0</v>
      </c>
      <c r="K33" s="7" t="s">
        <v>38</v>
      </c>
      <c r="L33" s="7"/>
      <c r="M33" s="7" t="s">
        <v>40</v>
      </c>
      <c r="N33" s="7"/>
    </row>
    <row r="34" spans="1:14" x14ac:dyDescent="0.3">
      <c r="A34" s="6">
        <v>1</v>
      </c>
      <c r="B34" s="6">
        <v>3419</v>
      </c>
      <c r="C34" s="6">
        <v>2229</v>
      </c>
      <c r="D34" s="6">
        <v>99</v>
      </c>
      <c r="E34" s="6"/>
      <c r="F34" s="8">
        <v>50</v>
      </c>
      <c r="G34" s="8"/>
      <c r="H34" s="8"/>
      <c r="I34" s="8"/>
      <c r="J34" s="9">
        <v>0</v>
      </c>
      <c r="K34" s="7" t="s">
        <v>41</v>
      </c>
      <c r="L34" s="7" t="s">
        <v>42</v>
      </c>
      <c r="M34" s="7" t="s">
        <v>40</v>
      </c>
      <c r="N34" s="7"/>
    </row>
    <row r="35" spans="1:14" x14ac:dyDescent="0.3">
      <c r="A35" s="6">
        <v>1</v>
      </c>
      <c r="B35" s="6">
        <v>6171</v>
      </c>
      <c r="C35" s="6">
        <v>2111</v>
      </c>
      <c r="D35" s="6">
        <v>925</v>
      </c>
      <c r="E35" s="6"/>
      <c r="F35" s="8">
        <v>55.277999999999999</v>
      </c>
      <c r="G35" s="8">
        <v>61.607999999999997</v>
      </c>
      <c r="H35" s="8">
        <v>11.6</v>
      </c>
      <c r="I35" s="8"/>
      <c r="J35" s="9">
        <v>0</v>
      </c>
      <c r="K35" s="7" t="s">
        <v>43</v>
      </c>
      <c r="L35" s="7" t="s">
        <v>44</v>
      </c>
      <c r="M35" s="7" t="s">
        <v>45</v>
      </c>
      <c r="N35" s="7"/>
    </row>
    <row r="36" spans="1:14" x14ac:dyDescent="0.3">
      <c r="A36" s="6">
        <v>1</v>
      </c>
      <c r="B36" s="6">
        <v>6171</v>
      </c>
      <c r="C36" s="6">
        <v>2212</v>
      </c>
      <c r="D36" s="6"/>
      <c r="E36" s="6"/>
      <c r="F36" s="8"/>
      <c r="G36" s="8"/>
      <c r="H36" s="8"/>
      <c r="I36" s="8">
        <v>20</v>
      </c>
      <c r="J36" s="9">
        <v>0</v>
      </c>
      <c r="K36" s="7" t="s">
        <v>46</v>
      </c>
      <c r="L36" s="7"/>
      <c r="M36" s="7" t="s">
        <v>45</v>
      </c>
      <c r="N36" s="7"/>
    </row>
    <row r="37" spans="1:14" x14ac:dyDescent="0.3">
      <c r="A37" s="6">
        <v>1</v>
      </c>
      <c r="B37" s="6">
        <v>6171</v>
      </c>
      <c r="C37" s="6">
        <v>2229</v>
      </c>
      <c r="D37" s="6"/>
      <c r="E37" s="6"/>
      <c r="F37" s="8"/>
      <c r="G37" s="8">
        <v>3.6999999999999999E-4</v>
      </c>
      <c r="H37" s="8"/>
      <c r="I37" s="8"/>
      <c r="J37" s="9">
        <v>0</v>
      </c>
      <c r="K37" s="7" t="s">
        <v>41</v>
      </c>
      <c r="L37" s="7"/>
      <c r="M37" s="7" t="s">
        <v>45</v>
      </c>
      <c r="N37" s="7"/>
    </row>
    <row r="38" spans="1:14" x14ac:dyDescent="0.3">
      <c r="A38" s="6">
        <v>1</v>
      </c>
      <c r="B38" s="6">
        <v>6171</v>
      </c>
      <c r="C38" s="6">
        <v>2324</v>
      </c>
      <c r="D38" s="6"/>
      <c r="E38" s="6"/>
      <c r="F38" s="8">
        <v>6.6429999999999998</v>
      </c>
      <c r="G38" s="8"/>
      <c r="H38" s="8"/>
      <c r="I38" s="8"/>
      <c r="J38" s="9">
        <v>0</v>
      </c>
      <c r="K38" s="7" t="s">
        <v>47</v>
      </c>
      <c r="L38" s="7"/>
      <c r="M38" s="7" t="s">
        <v>45</v>
      </c>
      <c r="N38" s="7"/>
    </row>
    <row r="39" spans="1:14" x14ac:dyDescent="0.3">
      <c r="A39" s="6">
        <v>1</v>
      </c>
      <c r="B39" s="6">
        <v>6171</v>
      </c>
      <c r="C39" s="6">
        <v>2324</v>
      </c>
      <c r="D39" s="6">
        <v>901</v>
      </c>
      <c r="E39" s="6"/>
      <c r="F39" s="8">
        <v>3.6560000000000001</v>
      </c>
      <c r="G39" s="8">
        <v>4.8769999999999998</v>
      </c>
      <c r="H39" s="8">
        <v>3.0019999999999998</v>
      </c>
      <c r="I39" s="8"/>
      <c r="J39" s="9">
        <v>0</v>
      </c>
      <c r="K39" s="7" t="s">
        <v>47</v>
      </c>
      <c r="L39" s="7" t="s">
        <v>48</v>
      </c>
      <c r="M39" s="7" t="s">
        <v>45</v>
      </c>
      <c r="N39" s="7"/>
    </row>
    <row r="40" spans="1:14" x14ac:dyDescent="0.3">
      <c r="A40" s="6">
        <v>1</v>
      </c>
      <c r="B40" s="6">
        <v>6171</v>
      </c>
      <c r="C40" s="6">
        <v>2324</v>
      </c>
      <c r="D40" s="6">
        <v>2324</v>
      </c>
      <c r="E40" s="6"/>
      <c r="F40" s="8">
        <v>42.67559</v>
      </c>
      <c r="G40" s="8">
        <v>8.6999999999999993</v>
      </c>
      <c r="H40" s="8">
        <v>5.4</v>
      </c>
      <c r="I40" s="8"/>
      <c r="J40" s="9">
        <v>0</v>
      </c>
      <c r="K40" s="7" t="s">
        <v>47</v>
      </c>
      <c r="L40" s="7" t="s">
        <v>49</v>
      </c>
      <c r="M40" s="7" t="s">
        <v>45</v>
      </c>
      <c r="N40" s="7"/>
    </row>
    <row r="41" spans="1:14" x14ac:dyDescent="0.3">
      <c r="A41" s="6">
        <v>1</v>
      </c>
      <c r="B41" s="6">
        <v>6171</v>
      </c>
      <c r="C41" s="6">
        <v>2328</v>
      </c>
      <c r="D41" s="6"/>
      <c r="E41" s="6"/>
      <c r="F41" s="8">
        <v>0</v>
      </c>
      <c r="G41" s="8">
        <v>0.1</v>
      </c>
      <c r="H41" s="8">
        <v>-18.850000000000001</v>
      </c>
      <c r="I41" s="8"/>
      <c r="J41" s="9">
        <v>0</v>
      </c>
      <c r="K41" s="7" t="s">
        <v>50</v>
      </c>
      <c r="L41" s="7"/>
      <c r="M41" s="7" t="s">
        <v>45</v>
      </c>
      <c r="N41" s="7"/>
    </row>
    <row r="42" spans="1:14" x14ac:dyDescent="0.3">
      <c r="A42" s="6">
        <v>1</v>
      </c>
      <c r="B42" s="6">
        <v>6310</v>
      </c>
      <c r="C42" s="6">
        <v>2141</v>
      </c>
      <c r="D42" s="6"/>
      <c r="E42" s="6"/>
      <c r="F42" s="8">
        <v>713.64734999999996</v>
      </c>
      <c r="G42" s="8">
        <v>318.15208999999999</v>
      </c>
      <c r="H42" s="8">
        <v>25.515910000000002</v>
      </c>
      <c r="I42" s="8">
        <v>2000</v>
      </c>
      <c r="J42" s="9">
        <v>1000</v>
      </c>
      <c r="K42" s="7" t="s">
        <v>51</v>
      </c>
      <c r="L42" s="7"/>
      <c r="M42" s="7" t="s">
        <v>52</v>
      </c>
      <c r="N42" s="7"/>
    </row>
    <row r="43" spans="1:14" x14ac:dyDescent="0.3">
      <c r="A43" s="6">
        <v>1</v>
      </c>
      <c r="B43" s="6">
        <v>6310</v>
      </c>
      <c r="C43" s="6">
        <v>2141</v>
      </c>
      <c r="D43" s="6">
        <v>103</v>
      </c>
      <c r="E43" s="6"/>
      <c r="F43" s="8">
        <v>136.56773999999999</v>
      </c>
      <c r="G43" s="8">
        <v>49.817369999999997</v>
      </c>
      <c r="H43" s="8">
        <v>2.3025500000000001</v>
      </c>
      <c r="I43" s="8"/>
      <c r="J43" s="9">
        <v>0</v>
      </c>
      <c r="K43" s="7" t="s">
        <v>51</v>
      </c>
      <c r="L43" s="7" t="s">
        <v>53</v>
      </c>
      <c r="M43" s="7" t="s">
        <v>52</v>
      </c>
      <c r="N43" s="7"/>
    </row>
    <row r="44" spans="1:14" x14ac:dyDescent="0.3">
      <c r="A44" s="6">
        <v>1</v>
      </c>
      <c r="B44" s="6">
        <v>6310</v>
      </c>
      <c r="C44" s="6">
        <v>2142</v>
      </c>
      <c r="D44" s="6"/>
      <c r="E44" s="6"/>
      <c r="F44" s="8">
        <v>2485.2027200000002</v>
      </c>
      <c r="G44" s="8">
        <v>2412.4711400000001</v>
      </c>
      <c r="H44" s="8">
        <v>998.60119999999995</v>
      </c>
      <c r="I44" s="8"/>
      <c r="J44" s="25">
        <v>1000</v>
      </c>
      <c r="K44" s="7" t="s">
        <v>54</v>
      </c>
      <c r="L44" s="7"/>
      <c r="M44" s="7" t="s">
        <v>52</v>
      </c>
      <c r="N44" s="7"/>
    </row>
    <row r="45" spans="1:14" x14ac:dyDescent="0.3">
      <c r="A45" s="6">
        <v>1</v>
      </c>
      <c r="B45" s="6">
        <v>6310</v>
      </c>
      <c r="C45" s="6">
        <v>2324</v>
      </c>
      <c r="D45" s="6"/>
      <c r="E45" s="6"/>
      <c r="F45" s="8">
        <v>0.87058000000000002</v>
      </c>
      <c r="G45" s="8">
        <v>6.6850000000000007E-2</v>
      </c>
      <c r="H45" s="8"/>
      <c r="I45" s="8"/>
      <c r="J45" s="9">
        <v>0</v>
      </c>
      <c r="K45" s="7" t="s">
        <v>47</v>
      </c>
      <c r="L45" s="7"/>
      <c r="M45" s="7" t="s">
        <v>52</v>
      </c>
      <c r="N45" s="7"/>
    </row>
    <row r="46" spans="1:14" x14ac:dyDescent="0.3">
      <c r="A46" s="6">
        <v>1</v>
      </c>
      <c r="B46" s="6">
        <v>6310</v>
      </c>
      <c r="C46" s="6">
        <v>2329</v>
      </c>
      <c r="D46" s="6">
        <v>106</v>
      </c>
      <c r="E46" s="6"/>
      <c r="F46" s="8">
        <v>-0.2</v>
      </c>
      <c r="G46" s="8"/>
      <c r="H46" s="8"/>
      <c r="I46" s="8"/>
      <c r="J46" s="9">
        <v>0</v>
      </c>
      <c r="K46" s="7" t="s">
        <v>55</v>
      </c>
      <c r="L46" s="7" t="s">
        <v>56</v>
      </c>
      <c r="M46" s="7" t="s">
        <v>52</v>
      </c>
      <c r="N46" s="7"/>
    </row>
    <row r="47" spans="1:14" x14ac:dyDescent="0.3">
      <c r="A47" s="6">
        <v>1</v>
      </c>
      <c r="B47" s="6">
        <v>6330</v>
      </c>
      <c r="C47" s="6">
        <v>4132</v>
      </c>
      <c r="D47" s="6"/>
      <c r="E47" s="6"/>
      <c r="F47" s="8"/>
      <c r="G47" s="8"/>
      <c r="H47" s="8">
        <v>822.27300000000002</v>
      </c>
      <c r="I47" s="8"/>
      <c r="J47" s="9">
        <v>0</v>
      </c>
      <c r="K47" s="7" t="s">
        <v>37</v>
      </c>
      <c r="L47" s="7"/>
      <c r="M47" s="7" t="s">
        <v>57</v>
      </c>
      <c r="N47" s="7"/>
    </row>
    <row r="48" spans="1:14" x14ac:dyDescent="0.3">
      <c r="A48" s="6">
        <v>1</v>
      </c>
      <c r="B48" s="6">
        <v>6409</v>
      </c>
      <c r="C48" s="6">
        <v>2212</v>
      </c>
      <c r="D48" s="6"/>
      <c r="E48" s="6"/>
      <c r="F48" s="8">
        <v>3.23</v>
      </c>
      <c r="G48" s="8"/>
      <c r="H48" s="8"/>
      <c r="I48" s="8"/>
      <c r="J48" s="9">
        <v>0</v>
      </c>
      <c r="K48" s="7" t="s">
        <v>46</v>
      </c>
      <c r="L48" s="7"/>
      <c r="M48" s="7" t="s">
        <v>58</v>
      </c>
      <c r="N48" s="7"/>
    </row>
    <row r="49" spans="1:14" x14ac:dyDescent="0.3">
      <c r="A49" s="6">
        <v>1</v>
      </c>
      <c r="B49" s="6">
        <v>6409</v>
      </c>
      <c r="C49" s="6">
        <v>2324</v>
      </c>
      <c r="D49" s="6"/>
      <c r="E49" s="6"/>
      <c r="F49" s="8">
        <v>2.1349999999999998</v>
      </c>
      <c r="G49" s="8">
        <v>1.8743000000000001</v>
      </c>
      <c r="H49" s="8">
        <v>0.13300000000000001</v>
      </c>
      <c r="I49" s="8"/>
      <c r="J49" s="9">
        <v>0</v>
      </c>
      <c r="K49" s="7" t="s">
        <v>47</v>
      </c>
      <c r="L49" s="7"/>
      <c r="M49" s="7" t="s">
        <v>58</v>
      </c>
      <c r="N49" s="7"/>
    </row>
    <row r="50" spans="1:14" x14ac:dyDescent="0.3">
      <c r="A50" s="6">
        <v>1</v>
      </c>
      <c r="B50" s="6">
        <v>6409</v>
      </c>
      <c r="C50" s="6">
        <v>2324</v>
      </c>
      <c r="D50" s="6">
        <v>48</v>
      </c>
      <c r="E50" s="6"/>
      <c r="F50" s="8">
        <v>5.1410499999999999</v>
      </c>
      <c r="G50" s="8">
        <v>19.463899999999999</v>
      </c>
      <c r="H50" s="8">
        <v>13.504390000000001</v>
      </c>
      <c r="I50" s="8"/>
      <c r="J50" s="9">
        <v>0</v>
      </c>
      <c r="K50" s="7" t="s">
        <v>47</v>
      </c>
      <c r="L50" s="7" t="s">
        <v>59</v>
      </c>
      <c r="M50" s="7" t="s">
        <v>58</v>
      </c>
      <c r="N50" s="7"/>
    </row>
    <row r="51" spans="1:14" x14ac:dyDescent="0.3">
      <c r="A51" s="6">
        <v>1</v>
      </c>
      <c r="B51" s="6">
        <v>6409</v>
      </c>
      <c r="C51" s="6">
        <v>2324</v>
      </c>
      <c r="D51" s="6">
        <v>107</v>
      </c>
      <c r="E51" s="6"/>
      <c r="F51" s="8">
        <v>0.59923000000000004</v>
      </c>
      <c r="G51" s="8"/>
      <c r="H51" s="8"/>
      <c r="I51" s="8"/>
      <c r="J51" s="9">
        <v>0</v>
      </c>
      <c r="K51" s="7" t="s">
        <v>47</v>
      </c>
      <c r="L51" s="7" t="s">
        <v>60</v>
      </c>
      <c r="M51" s="7" t="s">
        <v>58</v>
      </c>
      <c r="N51" s="7"/>
    </row>
    <row r="52" spans="1:14" x14ac:dyDescent="0.3">
      <c r="A52" s="6">
        <v>1</v>
      </c>
      <c r="B52" s="6">
        <v>6409</v>
      </c>
      <c r="C52" s="6">
        <v>2324</v>
      </c>
      <c r="D52" s="6">
        <v>2221</v>
      </c>
      <c r="E52" s="6"/>
      <c r="F52" s="8">
        <v>30.8</v>
      </c>
      <c r="G52" s="8">
        <v>31.919</v>
      </c>
      <c r="H52" s="8">
        <v>34.637700000000002</v>
      </c>
      <c r="I52" s="8"/>
      <c r="J52" s="9">
        <v>0</v>
      </c>
      <c r="K52" s="7" t="s">
        <v>47</v>
      </c>
      <c r="L52" s="7" t="s">
        <v>61</v>
      </c>
      <c r="M52" s="7" t="s">
        <v>58</v>
      </c>
      <c r="N52" s="7"/>
    </row>
    <row r="53" spans="1:14" x14ac:dyDescent="0.3">
      <c r="A53" s="6">
        <v>1</v>
      </c>
      <c r="B53" s="6">
        <v>6409</v>
      </c>
      <c r="C53" s="6">
        <v>2329</v>
      </c>
      <c r="D53" s="6"/>
      <c r="E53" s="6"/>
      <c r="F53" s="8">
        <v>4.9800000000000004</v>
      </c>
      <c r="G53" s="8">
        <v>5.41</v>
      </c>
      <c r="H53" s="8">
        <v>2.76</v>
      </c>
      <c r="I53" s="8"/>
      <c r="J53" s="9">
        <v>0</v>
      </c>
      <c r="K53" s="7" t="s">
        <v>55</v>
      </c>
      <c r="L53" s="7"/>
      <c r="M53" s="7" t="s">
        <v>58</v>
      </c>
      <c r="N53" s="7"/>
    </row>
    <row r="54" spans="1:14" x14ac:dyDescent="0.3">
      <c r="A54" s="6">
        <v>1</v>
      </c>
      <c r="B54" s="6">
        <v>6409</v>
      </c>
      <c r="C54" s="6">
        <v>2329</v>
      </c>
      <c r="D54" s="6">
        <v>107</v>
      </c>
      <c r="E54" s="6"/>
      <c r="F54" s="8">
        <v>1.5037700000000001</v>
      </c>
      <c r="G54" s="8">
        <v>61.890999999999998</v>
      </c>
      <c r="H54" s="8">
        <v>-59.771999999999998</v>
      </c>
      <c r="I54" s="8"/>
      <c r="J54" s="9">
        <v>0</v>
      </c>
      <c r="K54" s="7" t="s">
        <v>55</v>
      </c>
      <c r="L54" s="7" t="s">
        <v>60</v>
      </c>
      <c r="M54" s="7" t="s">
        <v>58</v>
      </c>
      <c r="N54" s="7"/>
    </row>
    <row r="55" spans="1:14" x14ac:dyDescent="0.3">
      <c r="A55" s="6">
        <v>1</v>
      </c>
      <c r="B55" s="6">
        <v>6409</v>
      </c>
      <c r="C55" s="6">
        <v>2329</v>
      </c>
      <c r="D55" s="6">
        <v>108</v>
      </c>
      <c r="E55" s="6"/>
      <c r="F55" s="8">
        <v>0</v>
      </c>
      <c r="G55" s="8">
        <v>0</v>
      </c>
      <c r="H55" s="8">
        <v>-0.48</v>
      </c>
      <c r="I55" s="8"/>
      <c r="J55" s="9">
        <v>0</v>
      </c>
      <c r="K55" s="7" t="s">
        <v>55</v>
      </c>
      <c r="L55" s="7" t="s">
        <v>62</v>
      </c>
      <c r="M55" s="7" t="s">
        <v>58</v>
      </c>
      <c r="N55" s="7"/>
    </row>
    <row r="56" spans="1:14" x14ac:dyDescent="0.3">
      <c r="A56" s="6"/>
      <c r="B56" s="6"/>
      <c r="C56" s="6"/>
      <c r="D56" s="6"/>
      <c r="E56" s="6"/>
      <c r="F56" s="8"/>
      <c r="G56" s="8"/>
      <c r="H56" s="8"/>
      <c r="I56" s="8"/>
      <c r="J56" s="9"/>
      <c r="K56" s="7"/>
      <c r="L56" s="7"/>
      <c r="M56" s="7"/>
      <c r="N56" s="7"/>
    </row>
    <row r="57" spans="1:14" x14ac:dyDescent="0.3">
      <c r="A57" s="10"/>
      <c r="B57" s="14" t="s">
        <v>110</v>
      </c>
      <c r="C57" s="10"/>
      <c r="D57" s="10"/>
      <c r="E57" s="10"/>
      <c r="F57" s="12">
        <v>653096.46366000001</v>
      </c>
      <c r="G57" s="12">
        <v>683897.92995999998</v>
      </c>
      <c r="H57" s="12">
        <v>331514.33029000001</v>
      </c>
      <c r="I57" s="12">
        <v>632187.6</v>
      </c>
      <c r="J57" s="13">
        <f>SUM(J4:J56)</f>
        <v>650632</v>
      </c>
      <c r="K57" s="11"/>
      <c r="L57" s="11"/>
      <c r="M57" s="11"/>
      <c r="N57" s="11"/>
    </row>
    <row r="58" spans="1:14" s="20" customFormat="1" x14ac:dyDescent="0.3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24"/>
      <c r="N58" s="24"/>
    </row>
    <row r="59" spans="1:14" x14ac:dyDescent="0.3">
      <c r="A59" s="10"/>
      <c r="B59" s="15" t="s">
        <v>107</v>
      </c>
      <c r="C59" s="10"/>
      <c r="D59" s="10"/>
      <c r="E59" s="10"/>
      <c r="F59" s="12">
        <v>653096.46366000001</v>
      </c>
      <c r="G59" s="12">
        <v>683897.92995999998</v>
      </c>
      <c r="H59" s="12">
        <v>331514.33029000001</v>
      </c>
      <c r="I59" s="12">
        <v>632187.6</v>
      </c>
      <c r="J59" s="13">
        <f>J57</f>
        <v>650632</v>
      </c>
      <c r="K59" s="11"/>
      <c r="L59" s="11"/>
      <c r="M59" s="11"/>
      <c r="N59" s="11"/>
    </row>
    <row r="60" spans="1:14" s="20" customFormat="1" x14ac:dyDescent="0.3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24"/>
      <c r="N60" s="24"/>
    </row>
    <row r="61" spans="1:14" x14ac:dyDescent="0.3">
      <c r="A61" s="6">
        <v>1</v>
      </c>
      <c r="B61" s="6">
        <v>1019</v>
      </c>
      <c r="C61" s="6">
        <v>5334</v>
      </c>
      <c r="D61" s="6">
        <v>199</v>
      </c>
      <c r="E61" s="6"/>
      <c r="F61" s="8"/>
      <c r="G61" s="8">
        <v>22</v>
      </c>
      <c r="H61" s="8"/>
      <c r="I61" s="8"/>
      <c r="J61" s="9">
        <v>0</v>
      </c>
      <c r="K61" s="7" t="s">
        <v>63</v>
      </c>
      <c r="L61" s="7" t="s">
        <v>64</v>
      </c>
      <c r="M61" s="7" t="s">
        <v>65</v>
      </c>
      <c r="N61" s="7"/>
    </row>
    <row r="62" spans="1:14" x14ac:dyDescent="0.3">
      <c r="A62" s="6">
        <v>1</v>
      </c>
      <c r="B62" s="6">
        <v>3312</v>
      </c>
      <c r="C62" s="6">
        <v>5212</v>
      </c>
      <c r="D62" s="6">
        <v>99</v>
      </c>
      <c r="E62" s="6"/>
      <c r="F62" s="8">
        <v>50</v>
      </c>
      <c r="G62" s="8"/>
      <c r="H62" s="8"/>
      <c r="I62" s="8"/>
      <c r="J62" s="9">
        <v>0</v>
      </c>
      <c r="K62" s="7" t="s">
        <v>66</v>
      </c>
      <c r="L62" s="7" t="s">
        <v>42</v>
      </c>
      <c r="M62" s="7" t="s">
        <v>67</v>
      </c>
      <c r="N62" s="7"/>
    </row>
    <row r="63" spans="1:14" x14ac:dyDescent="0.3">
      <c r="A63" s="6">
        <v>1</v>
      </c>
      <c r="B63" s="6">
        <v>3312</v>
      </c>
      <c r="C63" s="6">
        <v>5212</v>
      </c>
      <c r="D63" s="6">
        <v>199</v>
      </c>
      <c r="E63" s="6"/>
      <c r="F63" s="8"/>
      <c r="G63" s="8">
        <v>50</v>
      </c>
      <c r="H63" s="8">
        <v>50</v>
      </c>
      <c r="I63" s="8">
        <v>50</v>
      </c>
      <c r="J63" s="9">
        <v>0</v>
      </c>
      <c r="K63" s="7" t="s">
        <v>66</v>
      </c>
      <c r="L63" s="7" t="s">
        <v>64</v>
      </c>
      <c r="M63" s="7" t="s">
        <v>67</v>
      </c>
      <c r="N63" s="7"/>
    </row>
    <row r="64" spans="1:14" x14ac:dyDescent="0.3">
      <c r="A64" s="6">
        <v>1</v>
      </c>
      <c r="B64" s="6">
        <v>3312</v>
      </c>
      <c r="C64" s="6">
        <v>5222</v>
      </c>
      <c r="D64" s="6">
        <v>199</v>
      </c>
      <c r="E64" s="6"/>
      <c r="F64" s="8"/>
      <c r="G64" s="8">
        <v>20</v>
      </c>
      <c r="H64" s="8"/>
      <c r="I64" s="8"/>
      <c r="J64" s="9">
        <v>0</v>
      </c>
      <c r="K64" s="7" t="s">
        <v>68</v>
      </c>
      <c r="L64" s="7" t="s">
        <v>64</v>
      </c>
      <c r="M64" s="7" t="s">
        <v>67</v>
      </c>
      <c r="N64" s="7"/>
    </row>
    <row r="65" spans="1:14" x14ac:dyDescent="0.3">
      <c r="A65" s="6">
        <v>1</v>
      </c>
      <c r="B65" s="6">
        <v>3312</v>
      </c>
      <c r="C65" s="6">
        <v>5339</v>
      </c>
      <c r="D65" s="6">
        <v>199</v>
      </c>
      <c r="E65" s="6"/>
      <c r="F65" s="8"/>
      <c r="G65" s="8">
        <v>10</v>
      </c>
      <c r="H65" s="8"/>
      <c r="I65" s="8"/>
      <c r="J65" s="9">
        <v>0</v>
      </c>
      <c r="K65" s="7" t="s">
        <v>69</v>
      </c>
      <c r="L65" s="7" t="s">
        <v>64</v>
      </c>
      <c r="M65" s="7" t="s">
        <v>67</v>
      </c>
      <c r="N65" s="7"/>
    </row>
    <row r="66" spans="1:14" x14ac:dyDescent="0.3">
      <c r="A66" s="6">
        <v>1</v>
      </c>
      <c r="B66" s="6">
        <v>3330</v>
      </c>
      <c r="C66" s="6">
        <v>5223</v>
      </c>
      <c r="D66" s="6">
        <v>99</v>
      </c>
      <c r="E66" s="6"/>
      <c r="F66" s="8">
        <v>25</v>
      </c>
      <c r="G66" s="8"/>
      <c r="H66" s="8"/>
      <c r="I66" s="8"/>
      <c r="J66" s="9">
        <v>0</v>
      </c>
      <c r="K66" s="7" t="s">
        <v>70</v>
      </c>
      <c r="L66" s="7" t="s">
        <v>42</v>
      </c>
      <c r="M66" s="7" t="s">
        <v>71</v>
      </c>
      <c r="N66" s="7"/>
    </row>
    <row r="67" spans="1:14" x14ac:dyDescent="0.3">
      <c r="A67" s="6">
        <v>1</v>
      </c>
      <c r="B67" s="6">
        <v>3349</v>
      </c>
      <c r="C67" s="6">
        <v>5213</v>
      </c>
      <c r="D67" s="6">
        <v>199</v>
      </c>
      <c r="E67" s="6"/>
      <c r="F67" s="8"/>
      <c r="G67" s="8">
        <v>10</v>
      </c>
      <c r="H67" s="8"/>
      <c r="I67" s="8"/>
      <c r="J67" s="9">
        <v>0</v>
      </c>
      <c r="K67" s="7" t="s">
        <v>72</v>
      </c>
      <c r="L67" s="7" t="s">
        <v>64</v>
      </c>
      <c r="M67" s="7" t="s">
        <v>73</v>
      </c>
      <c r="N67" s="7"/>
    </row>
    <row r="68" spans="1:14" x14ac:dyDescent="0.3">
      <c r="A68" s="6">
        <v>1</v>
      </c>
      <c r="B68" s="6">
        <v>3419</v>
      </c>
      <c r="C68" s="6">
        <v>5213</v>
      </c>
      <c r="D68" s="6">
        <v>99</v>
      </c>
      <c r="E68" s="6"/>
      <c r="F68" s="8">
        <v>60</v>
      </c>
      <c r="G68" s="8"/>
      <c r="H68" s="8"/>
      <c r="I68" s="8"/>
      <c r="J68" s="9">
        <v>0</v>
      </c>
      <c r="K68" s="7" t="s">
        <v>72</v>
      </c>
      <c r="L68" s="7" t="s">
        <v>42</v>
      </c>
      <c r="M68" s="7" t="s">
        <v>40</v>
      </c>
      <c r="N68" s="7"/>
    </row>
    <row r="69" spans="1:14" x14ac:dyDescent="0.3">
      <c r="A69" s="6">
        <v>1</v>
      </c>
      <c r="B69" s="6">
        <v>3419</v>
      </c>
      <c r="C69" s="6">
        <v>5213</v>
      </c>
      <c r="D69" s="6">
        <v>199</v>
      </c>
      <c r="E69" s="6"/>
      <c r="F69" s="8"/>
      <c r="G69" s="8">
        <v>30</v>
      </c>
      <c r="H69" s="8"/>
      <c r="I69" s="8"/>
      <c r="J69" s="9">
        <v>0</v>
      </c>
      <c r="K69" s="7" t="s">
        <v>72</v>
      </c>
      <c r="L69" s="7" t="s">
        <v>64</v>
      </c>
      <c r="M69" s="7" t="s">
        <v>40</v>
      </c>
      <c r="N69" s="7"/>
    </row>
    <row r="70" spans="1:14" x14ac:dyDescent="0.3">
      <c r="A70" s="6">
        <v>1</v>
      </c>
      <c r="B70" s="6">
        <v>3419</v>
      </c>
      <c r="C70" s="6">
        <v>5222</v>
      </c>
      <c r="D70" s="6">
        <v>99</v>
      </c>
      <c r="E70" s="6"/>
      <c r="F70" s="8">
        <v>210</v>
      </c>
      <c r="G70" s="8"/>
      <c r="H70" s="8"/>
      <c r="I70" s="8"/>
      <c r="J70" s="9">
        <v>0</v>
      </c>
      <c r="K70" s="7" t="s">
        <v>68</v>
      </c>
      <c r="L70" s="7" t="s">
        <v>42</v>
      </c>
      <c r="M70" s="7" t="s">
        <v>40</v>
      </c>
      <c r="N70" s="7"/>
    </row>
    <row r="71" spans="1:14" x14ac:dyDescent="0.3">
      <c r="A71" s="6">
        <v>1</v>
      </c>
      <c r="B71" s="6">
        <v>3419</v>
      </c>
      <c r="C71" s="6">
        <v>5222</v>
      </c>
      <c r="D71" s="6">
        <v>199</v>
      </c>
      <c r="E71" s="6"/>
      <c r="F71" s="8"/>
      <c r="G71" s="8">
        <v>225</v>
      </c>
      <c r="H71" s="8">
        <v>50</v>
      </c>
      <c r="I71" s="8">
        <v>100</v>
      </c>
      <c r="J71" s="9">
        <v>0</v>
      </c>
      <c r="K71" s="7" t="s">
        <v>68</v>
      </c>
      <c r="L71" s="7" t="s">
        <v>64</v>
      </c>
      <c r="M71" s="7" t="s">
        <v>40</v>
      </c>
      <c r="N71" s="7"/>
    </row>
    <row r="72" spans="1:14" x14ac:dyDescent="0.3">
      <c r="A72" s="6">
        <v>1</v>
      </c>
      <c r="B72" s="6">
        <v>3419</v>
      </c>
      <c r="C72" s="6">
        <v>5613</v>
      </c>
      <c r="D72" s="6"/>
      <c r="E72" s="6"/>
      <c r="F72" s="8"/>
      <c r="G72" s="8"/>
      <c r="H72" s="8">
        <v>1500</v>
      </c>
      <c r="I72" s="8">
        <v>1500</v>
      </c>
      <c r="J72" s="9">
        <v>0</v>
      </c>
      <c r="K72" s="7" t="s">
        <v>74</v>
      </c>
      <c r="L72" s="7"/>
      <c r="M72" s="7" t="s">
        <v>40</v>
      </c>
      <c r="N72" s="7"/>
    </row>
    <row r="73" spans="1:14" x14ac:dyDescent="0.3">
      <c r="A73" s="6">
        <v>1</v>
      </c>
      <c r="B73" s="6">
        <v>3421</v>
      </c>
      <c r="C73" s="6">
        <v>5339</v>
      </c>
      <c r="D73" s="6">
        <v>99</v>
      </c>
      <c r="E73" s="6"/>
      <c r="F73" s="8">
        <v>54</v>
      </c>
      <c r="G73" s="8"/>
      <c r="H73" s="8"/>
      <c r="I73" s="8"/>
      <c r="J73" s="9">
        <v>0</v>
      </c>
      <c r="K73" s="7" t="s">
        <v>69</v>
      </c>
      <c r="L73" s="7" t="s">
        <v>42</v>
      </c>
      <c r="M73" s="7" t="s">
        <v>75</v>
      </c>
      <c r="N73" s="7"/>
    </row>
    <row r="74" spans="1:14" x14ac:dyDescent="0.3">
      <c r="A74" s="6">
        <v>1</v>
      </c>
      <c r="B74" s="6">
        <v>3429</v>
      </c>
      <c r="C74" s="6">
        <v>5212</v>
      </c>
      <c r="D74" s="6">
        <v>199</v>
      </c>
      <c r="E74" s="6"/>
      <c r="F74" s="8"/>
      <c r="G74" s="8">
        <v>30</v>
      </c>
      <c r="H74" s="8">
        <v>15</v>
      </c>
      <c r="I74" s="8">
        <v>15</v>
      </c>
      <c r="J74" s="9">
        <v>0</v>
      </c>
      <c r="K74" s="7" t="s">
        <v>66</v>
      </c>
      <c r="L74" s="7" t="s">
        <v>64</v>
      </c>
      <c r="M74" s="7" t="s">
        <v>76</v>
      </c>
      <c r="N74" s="7"/>
    </row>
    <row r="75" spans="1:14" x14ac:dyDescent="0.3">
      <c r="A75" s="6">
        <v>1</v>
      </c>
      <c r="B75" s="6">
        <v>3429</v>
      </c>
      <c r="C75" s="6">
        <v>5221</v>
      </c>
      <c r="D75" s="6">
        <v>99</v>
      </c>
      <c r="E75" s="6"/>
      <c r="F75" s="8">
        <v>15</v>
      </c>
      <c r="G75" s="8"/>
      <c r="H75" s="8"/>
      <c r="I75" s="8"/>
      <c r="J75" s="9">
        <v>0</v>
      </c>
      <c r="K75" s="7" t="s">
        <v>77</v>
      </c>
      <c r="L75" s="7" t="s">
        <v>42</v>
      </c>
      <c r="M75" s="7" t="s">
        <v>76</v>
      </c>
      <c r="N75" s="7"/>
    </row>
    <row r="76" spans="1:14" x14ac:dyDescent="0.3">
      <c r="A76" s="6">
        <v>1</v>
      </c>
      <c r="B76" s="6">
        <v>3429</v>
      </c>
      <c r="C76" s="6">
        <v>5222</v>
      </c>
      <c r="D76" s="6">
        <v>99</v>
      </c>
      <c r="E76" s="6"/>
      <c r="F76" s="8">
        <v>104</v>
      </c>
      <c r="G76" s="8"/>
      <c r="H76" s="8"/>
      <c r="I76" s="8"/>
      <c r="J76" s="9">
        <v>0</v>
      </c>
      <c r="K76" s="7" t="s">
        <v>68</v>
      </c>
      <c r="L76" s="7" t="s">
        <v>42</v>
      </c>
      <c r="M76" s="7" t="s">
        <v>76</v>
      </c>
      <c r="N76" s="7"/>
    </row>
    <row r="77" spans="1:14" x14ac:dyDescent="0.3">
      <c r="A77" s="6">
        <v>1</v>
      </c>
      <c r="B77" s="6">
        <v>3429</v>
      </c>
      <c r="C77" s="6">
        <v>5222</v>
      </c>
      <c r="D77" s="6">
        <v>199</v>
      </c>
      <c r="E77" s="6"/>
      <c r="F77" s="8"/>
      <c r="G77" s="8">
        <v>30</v>
      </c>
      <c r="H77" s="8">
        <v>35</v>
      </c>
      <c r="I77" s="8">
        <v>35</v>
      </c>
      <c r="J77" s="9">
        <v>0</v>
      </c>
      <c r="K77" s="7" t="s">
        <v>68</v>
      </c>
      <c r="L77" s="7" t="s">
        <v>64</v>
      </c>
      <c r="M77" s="7" t="s">
        <v>76</v>
      </c>
      <c r="N77" s="7"/>
    </row>
    <row r="78" spans="1:14" x14ac:dyDescent="0.3">
      <c r="A78" s="6">
        <v>1</v>
      </c>
      <c r="B78" s="6">
        <v>3541</v>
      </c>
      <c r="C78" s="6">
        <v>5222</v>
      </c>
      <c r="D78" s="6">
        <v>99</v>
      </c>
      <c r="E78" s="6"/>
      <c r="F78" s="8">
        <v>50</v>
      </c>
      <c r="G78" s="8"/>
      <c r="H78" s="8"/>
      <c r="I78" s="8"/>
      <c r="J78" s="9">
        <v>0</v>
      </c>
      <c r="K78" s="7" t="s">
        <v>68</v>
      </c>
      <c r="L78" s="7" t="s">
        <v>42</v>
      </c>
      <c r="M78" s="7" t="s">
        <v>78</v>
      </c>
      <c r="N78" s="7"/>
    </row>
    <row r="79" spans="1:14" x14ac:dyDescent="0.3">
      <c r="A79" s="6">
        <v>1</v>
      </c>
      <c r="B79" s="6">
        <v>3541</v>
      </c>
      <c r="C79" s="6">
        <v>5222</v>
      </c>
      <c r="D79" s="6">
        <v>199</v>
      </c>
      <c r="E79" s="6"/>
      <c r="F79" s="8"/>
      <c r="G79" s="8">
        <v>80</v>
      </c>
      <c r="H79" s="8">
        <v>50</v>
      </c>
      <c r="I79" s="8">
        <v>100</v>
      </c>
      <c r="J79" s="9">
        <v>0</v>
      </c>
      <c r="K79" s="7" t="s">
        <v>68</v>
      </c>
      <c r="L79" s="7" t="s">
        <v>64</v>
      </c>
      <c r="M79" s="7" t="s">
        <v>78</v>
      </c>
      <c r="N79" s="7"/>
    </row>
    <row r="80" spans="1:14" x14ac:dyDescent="0.3">
      <c r="A80" s="26">
        <v>1</v>
      </c>
      <c r="B80" s="26">
        <v>3541</v>
      </c>
      <c r="C80" s="26">
        <v>5622</v>
      </c>
      <c r="D80" s="6"/>
      <c r="E80" s="6"/>
      <c r="F80" s="8">
        <v>250</v>
      </c>
      <c r="G80" s="8">
        <v>250</v>
      </c>
      <c r="H80" s="8">
        <v>250</v>
      </c>
      <c r="I80" s="8">
        <v>250</v>
      </c>
      <c r="J80" s="25">
        <v>2245</v>
      </c>
      <c r="K80" s="7" t="s">
        <v>79</v>
      </c>
      <c r="L80" s="7"/>
      <c r="M80" s="7" t="s">
        <v>78</v>
      </c>
      <c r="N80" s="7"/>
    </row>
    <row r="81" spans="1:14" x14ac:dyDescent="0.3">
      <c r="A81" s="6">
        <v>1</v>
      </c>
      <c r="B81" s="6">
        <v>3749</v>
      </c>
      <c r="C81" s="6">
        <v>5321</v>
      </c>
      <c r="D81" s="6">
        <v>99</v>
      </c>
      <c r="E81" s="6"/>
      <c r="F81" s="8">
        <v>25</v>
      </c>
      <c r="G81" s="8"/>
      <c r="H81" s="8"/>
      <c r="I81" s="8"/>
      <c r="J81" s="9">
        <v>0</v>
      </c>
      <c r="K81" s="7" t="s">
        <v>80</v>
      </c>
      <c r="L81" s="7" t="s">
        <v>42</v>
      </c>
      <c r="M81" s="7" t="s">
        <v>81</v>
      </c>
      <c r="N81" s="7"/>
    </row>
    <row r="82" spans="1:14" x14ac:dyDescent="0.3">
      <c r="A82" s="6">
        <v>1</v>
      </c>
      <c r="B82" s="6">
        <v>3749</v>
      </c>
      <c r="C82" s="6">
        <v>5339</v>
      </c>
      <c r="D82" s="6">
        <v>99</v>
      </c>
      <c r="E82" s="6"/>
      <c r="F82" s="8">
        <v>25</v>
      </c>
      <c r="G82" s="8"/>
      <c r="H82" s="8"/>
      <c r="I82" s="8"/>
      <c r="J82" s="9">
        <v>0</v>
      </c>
      <c r="K82" s="7" t="s">
        <v>69</v>
      </c>
      <c r="L82" s="7" t="s">
        <v>42</v>
      </c>
      <c r="M82" s="7" t="s">
        <v>81</v>
      </c>
      <c r="N82" s="7"/>
    </row>
    <row r="83" spans="1:14" x14ac:dyDescent="0.3">
      <c r="A83" s="6">
        <v>1</v>
      </c>
      <c r="B83" s="6">
        <v>3900</v>
      </c>
      <c r="C83" s="6">
        <v>5222</v>
      </c>
      <c r="D83" s="6">
        <v>199</v>
      </c>
      <c r="E83" s="6"/>
      <c r="F83" s="8"/>
      <c r="G83" s="8">
        <v>10</v>
      </c>
      <c r="H83" s="8"/>
      <c r="I83" s="8"/>
      <c r="J83" s="9">
        <v>0</v>
      </c>
      <c r="K83" s="7" t="s">
        <v>68</v>
      </c>
      <c r="L83" s="7" t="s">
        <v>64</v>
      </c>
      <c r="M83" s="7" t="s">
        <v>82</v>
      </c>
      <c r="N83" s="7"/>
    </row>
    <row r="84" spans="1:14" x14ac:dyDescent="0.3">
      <c r="A84" s="6">
        <v>1</v>
      </c>
      <c r="B84" s="6">
        <v>6171</v>
      </c>
      <c r="C84" s="6">
        <v>5137</v>
      </c>
      <c r="D84" s="6"/>
      <c r="E84" s="6"/>
      <c r="F84" s="8">
        <v>27.99</v>
      </c>
      <c r="G84" s="8"/>
      <c r="H84" s="8"/>
      <c r="I84" s="8"/>
      <c r="J84" s="9">
        <v>0</v>
      </c>
      <c r="K84" s="7" t="s">
        <v>83</v>
      </c>
      <c r="L84" s="7"/>
      <c r="M84" s="7" t="s">
        <v>45</v>
      </c>
      <c r="N84" s="7"/>
    </row>
    <row r="85" spans="1:14" x14ac:dyDescent="0.3">
      <c r="A85" s="6">
        <v>1</v>
      </c>
      <c r="B85" s="6">
        <v>6171</v>
      </c>
      <c r="C85" s="6">
        <v>5166</v>
      </c>
      <c r="D85" s="6"/>
      <c r="E85" s="6"/>
      <c r="F85" s="8">
        <v>145.1</v>
      </c>
      <c r="G85" s="8">
        <v>145.19999999999999</v>
      </c>
      <c r="H85" s="8">
        <v>72.599999999999994</v>
      </c>
      <c r="I85" s="8">
        <v>500</v>
      </c>
      <c r="J85" s="9">
        <v>500</v>
      </c>
      <c r="K85" s="7" t="s">
        <v>84</v>
      </c>
      <c r="L85" s="7"/>
      <c r="M85" s="7" t="s">
        <v>45</v>
      </c>
      <c r="N85" s="7"/>
    </row>
    <row r="86" spans="1:14" x14ac:dyDescent="0.3">
      <c r="A86" s="6">
        <v>1</v>
      </c>
      <c r="B86" s="6">
        <v>6171</v>
      </c>
      <c r="C86" s="6">
        <v>5169</v>
      </c>
      <c r="D86" s="6"/>
      <c r="E86" s="6"/>
      <c r="F86" s="8">
        <v>268.00569999999999</v>
      </c>
      <c r="G86" s="8">
        <v>611.88199999999995</v>
      </c>
      <c r="H86" s="8">
        <v>637.71450000000004</v>
      </c>
      <c r="I86" s="8">
        <v>2549</v>
      </c>
      <c r="J86" s="9">
        <v>2500</v>
      </c>
      <c r="K86" s="7" t="s">
        <v>85</v>
      </c>
      <c r="L86" s="7"/>
      <c r="M86" s="7" t="s">
        <v>45</v>
      </c>
      <c r="N86" s="7"/>
    </row>
    <row r="87" spans="1:14" x14ac:dyDescent="0.3">
      <c r="A87" s="6">
        <v>1</v>
      </c>
      <c r="B87" s="6">
        <v>6171</v>
      </c>
      <c r="C87" s="6">
        <v>5179</v>
      </c>
      <c r="D87" s="6"/>
      <c r="E87" s="6"/>
      <c r="F87" s="8">
        <v>23.08381</v>
      </c>
      <c r="G87" s="8"/>
      <c r="H87" s="8"/>
      <c r="I87" s="8"/>
      <c r="J87" s="9">
        <v>0</v>
      </c>
      <c r="K87" s="7" t="s">
        <v>86</v>
      </c>
      <c r="L87" s="7"/>
      <c r="M87" s="7" t="s">
        <v>45</v>
      </c>
      <c r="N87" s="7"/>
    </row>
    <row r="88" spans="1:14" x14ac:dyDescent="0.3">
      <c r="A88" s="6">
        <v>1</v>
      </c>
      <c r="B88" s="6">
        <v>6171</v>
      </c>
      <c r="C88" s="6">
        <v>5182</v>
      </c>
      <c r="D88" s="6"/>
      <c r="E88" s="6"/>
      <c r="F88" s="8">
        <v>0</v>
      </c>
      <c r="G88" s="8">
        <v>121.24</v>
      </c>
      <c r="H88" s="8">
        <v>102.282</v>
      </c>
      <c r="I88" s="8"/>
      <c r="J88" s="9">
        <v>0</v>
      </c>
      <c r="K88" s="7" t="s">
        <v>87</v>
      </c>
      <c r="L88" s="7"/>
      <c r="M88" s="7" t="s">
        <v>45</v>
      </c>
      <c r="N88" s="7"/>
    </row>
    <row r="89" spans="1:14" x14ac:dyDescent="0.3">
      <c r="A89" s="6">
        <v>1</v>
      </c>
      <c r="B89" s="6">
        <v>6171</v>
      </c>
      <c r="C89" s="6">
        <v>5189</v>
      </c>
      <c r="D89" s="6"/>
      <c r="E89" s="6"/>
      <c r="F89" s="8">
        <v>0</v>
      </c>
      <c r="G89" s="8">
        <v>44.411000000000001</v>
      </c>
      <c r="H89" s="8">
        <v>256.33</v>
      </c>
      <c r="I89" s="8"/>
      <c r="J89" s="9">
        <v>0</v>
      </c>
      <c r="K89" s="7" t="s">
        <v>88</v>
      </c>
      <c r="L89" s="7"/>
      <c r="M89" s="7" t="s">
        <v>45</v>
      </c>
      <c r="N89" s="7"/>
    </row>
    <row r="90" spans="1:14" x14ac:dyDescent="0.3">
      <c r="A90" s="6">
        <v>1</v>
      </c>
      <c r="B90" s="6">
        <v>6171</v>
      </c>
      <c r="C90" s="6">
        <v>5192</v>
      </c>
      <c r="D90" s="6"/>
      <c r="E90" s="6"/>
      <c r="F90" s="8"/>
      <c r="G90" s="8"/>
      <c r="H90" s="8">
        <v>0.58199999999999996</v>
      </c>
      <c r="I90" s="8">
        <v>1</v>
      </c>
      <c r="J90" s="9">
        <v>0</v>
      </c>
      <c r="K90" s="7" t="s">
        <v>89</v>
      </c>
      <c r="L90" s="7"/>
      <c r="M90" s="7" t="s">
        <v>45</v>
      </c>
      <c r="N90" s="7"/>
    </row>
    <row r="91" spans="1:14" x14ac:dyDescent="0.3">
      <c r="A91" s="6">
        <v>1</v>
      </c>
      <c r="B91" s="6">
        <v>6171</v>
      </c>
      <c r="C91" s="6">
        <v>5229</v>
      </c>
      <c r="D91" s="6"/>
      <c r="E91" s="6"/>
      <c r="F91" s="8">
        <v>131.02699999999999</v>
      </c>
      <c r="G91" s="8">
        <v>152.2236</v>
      </c>
      <c r="H91" s="8">
        <v>152.21799999999999</v>
      </c>
      <c r="I91" s="8">
        <v>195</v>
      </c>
      <c r="J91" s="9">
        <v>195</v>
      </c>
      <c r="K91" s="7" t="s">
        <v>90</v>
      </c>
      <c r="L91" s="7"/>
      <c r="M91" s="7" t="s">
        <v>45</v>
      </c>
      <c r="N91" s="7"/>
    </row>
    <row r="92" spans="1:14" x14ac:dyDescent="0.3">
      <c r="A92" s="37">
        <v>1</v>
      </c>
      <c r="B92" s="37">
        <v>6171</v>
      </c>
      <c r="C92" s="37">
        <v>5329</v>
      </c>
      <c r="D92" s="6"/>
      <c r="E92" s="6"/>
      <c r="F92" s="8"/>
      <c r="G92" s="8"/>
      <c r="H92" s="8"/>
      <c r="I92" s="8"/>
      <c r="J92" s="35">
        <v>200</v>
      </c>
      <c r="K92" s="36" t="s">
        <v>123</v>
      </c>
      <c r="L92" s="7"/>
      <c r="M92" s="7"/>
      <c r="N92" s="7"/>
    </row>
    <row r="93" spans="1:14" x14ac:dyDescent="0.3">
      <c r="A93" s="6">
        <v>1</v>
      </c>
      <c r="B93" s="6">
        <v>6171</v>
      </c>
      <c r="C93" s="6">
        <v>5429</v>
      </c>
      <c r="D93" s="6"/>
      <c r="E93" s="6"/>
      <c r="F93" s="8">
        <v>3.395</v>
      </c>
      <c r="G93" s="8"/>
      <c r="H93" s="8"/>
      <c r="I93" s="8"/>
      <c r="J93" s="9">
        <v>0</v>
      </c>
      <c r="K93" s="7" t="s">
        <v>91</v>
      </c>
      <c r="L93" s="7"/>
      <c r="M93" s="7" t="s">
        <v>45</v>
      </c>
      <c r="N93" s="7"/>
    </row>
    <row r="94" spans="1:14" x14ac:dyDescent="0.3">
      <c r="A94" s="6">
        <v>1</v>
      </c>
      <c r="B94" s="6">
        <v>6223</v>
      </c>
      <c r="C94" s="6">
        <v>5511</v>
      </c>
      <c r="D94" s="6"/>
      <c r="E94" s="6"/>
      <c r="F94" s="8">
        <v>142.941</v>
      </c>
      <c r="G94" s="8">
        <v>142.893</v>
      </c>
      <c r="H94" s="8">
        <v>189.66399999999999</v>
      </c>
      <c r="I94" s="8">
        <v>200</v>
      </c>
      <c r="J94" s="9">
        <v>200</v>
      </c>
      <c r="K94" s="7" t="s">
        <v>92</v>
      </c>
      <c r="L94" s="7"/>
      <c r="M94" s="7" t="s">
        <v>93</v>
      </c>
      <c r="N94" s="7"/>
    </row>
    <row r="95" spans="1:14" x14ac:dyDescent="0.3">
      <c r="A95" s="6">
        <v>1</v>
      </c>
      <c r="B95" s="6">
        <v>6310</v>
      </c>
      <c r="C95" s="6">
        <v>5141</v>
      </c>
      <c r="D95" s="6"/>
      <c r="E95" s="6"/>
      <c r="F95" s="8">
        <v>3532.8753200000001</v>
      </c>
      <c r="G95" s="8">
        <v>2690.75</v>
      </c>
      <c r="H95" s="8">
        <v>1232.7881199999999</v>
      </c>
      <c r="I95" s="8">
        <v>6000</v>
      </c>
      <c r="J95" s="9">
        <v>6000</v>
      </c>
      <c r="K95" s="7" t="s">
        <v>94</v>
      </c>
      <c r="L95" s="7"/>
      <c r="M95" s="7" t="s">
        <v>52</v>
      </c>
      <c r="N95" s="7"/>
    </row>
    <row r="96" spans="1:14" x14ac:dyDescent="0.3">
      <c r="A96" s="6">
        <v>1</v>
      </c>
      <c r="B96" s="6">
        <v>6310</v>
      </c>
      <c r="C96" s="6">
        <v>5163</v>
      </c>
      <c r="D96" s="6"/>
      <c r="E96" s="6"/>
      <c r="F96" s="8">
        <v>1301.5150599999999</v>
      </c>
      <c r="G96" s="8">
        <v>1859.1811499999999</v>
      </c>
      <c r="H96" s="8">
        <v>1584.9386</v>
      </c>
      <c r="I96" s="8">
        <v>2000</v>
      </c>
      <c r="J96" s="9">
        <v>2500</v>
      </c>
      <c r="K96" s="7" t="s">
        <v>95</v>
      </c>
      <c r="L96" s="7"/>
      <c r="M96" s="7" t="s">
        <v>52</v>
      </c>
      <c r="N96" s="7"/>
    </row>
    <row r="97" spans="1:14" x14ac:dyDescent="0.3">
      <c r="A97" s="26">
        <v>1</v>
      </c>
      <c r="B97" s="26">
        <v>6399</v>
      </c>
      <c r="C97" s="26">
        <v>5362</v>
      </c>
      <c r="D97" s="6"/>
      <c r="E97" s="6"/>
      <c r="F97" s="8">
        <v>13908.041869999999</v>
      </c>
      <c r="G97" s="8">
        <v>15719.66171</v>
      </c>
      <c r="H97" s="8">
        <v>14600.310949999999</v>
      </c>
      <c r="I97" s="8">
        <v>19650</v>
      </c>
      <c r="J97" s="25">
        <v>6500</v>
      </c>
      <c r="K97" s="7" t="s">
        <v>96</v>
      </c>
      <c r="L97" s="7"/>
      <c r="M97" s="7" t="s">
        <v>97</v>
      </c>
      <c r="N97" s="7"/>
    </row>
    <row r="98" spans="1:14" x14ac:dyDescent="0.3">
      <c r="A98" s="6">
        <v>1</v>
      </c>
      <c r="B98" s="6">
        <v>6399</v>
      </c>
      <c r="C98" s="6">
        <v>5499</v>
      </c>
      <c r="D98" s="6"/>
      <c r="E98" s="6"/>
      <c r="F98" s="8">
        <v>16.52</v>
      </c>
      <c r="G98" s="8">
        <v>11.956</v>
      </c>
      <c r="H98" s="8">
        <v>10.042999999999999</v>
      </c>
      <c r="I98" s="8">
        <v>20</v>
      </c>
      <c r="J98" s="9">
        <v>20</v>
      </c>
      <c r="K98" s="7" t="s">
        <v>98</v>
      </c>
      <c r="L98" s="7"/>
      <c r="M98" s="7" t="s">
        <v>97</v>
      </c>
      <c r="N98" s="7"/>
    </row>
    <row r="99" spans="1:14" x14ac:dyDescent="0.3">
      <c r="A99" s="6">
        <v>1</v>
      </c>
      <c r="B99" s="6">
        <v>6399</v>
      </c>
      <c r="C99" s="6">
        <v>5909</v>
      </c>
      <c r="D99" s="6"/>
      <c r="E99" s="6"/>
      <c r="F99" s="8"/>
      <c r="G99" s="8">
        <v>279.67399999999998</v>
      </c>
      <c r="H99" s="8"/>
      <c r="I99" s="8"/>
      <c r="J99" s="9">
        <v>0</v>
      </c>
      <c r="K99" s="7" t="s">
        <v>99</v>
      </c>
      <c r="L99" s="7"/>
      <c r="M99" s="7" t="s">
        <v>97</v>
      </c>
      <c r="N99" s="7"/>
    </row>
    <row r="100" spans="1:14" x14ac:dyDescent="0.3">
      <c r="A100" s="26">
        <v>1</v>
      </c>
      <c r="B100" s="26">
        <v>6409</v>
      </c>
      <c r="C100" s="26">
        <v>5229</v>
      </c>
      <c r="D100" s="30" t="s">
        <v>122</v>
      </c>
      <c r="E100" s="6"/>
      <c r="F100" s="8"/>
      <c r="G100" s="8"/>
      <c r="H100" s="8"/>
      <c r="I100" s="8"/>
      <c r="J100" s="9">
        <v>6000</v>
      </c>
      <c r="K100" s="28" t="s">
        <v>120</v>
      </c>
      <c r="L100" s="7"/>
      <c r="M100" s="7"/>
      <c r="N100" s="7"/>
    </row>
    <row r="101" spans="1:14" x14ac:dyDescent="0.3">
      <c r="A101" s="26">
        <v>1</v>
      </c>
      <c r="B101" s="26">
        <v>6409</v>
      </c>
      <c r="C101" s="26">
        <v>5229</v>
      </c>
      <c r="D101" s="30" t="s">
        <v>122</v>
      </c>
      <c r="E101" s="6"/>
      <c r="F101" s="8"/>
      <c r="G101" s="8"/>
      <c r="H101" s="8"/>
      <c r="I101" s="8"/>
      <c r="J101" s="9">
        <v>18000</v>
      </c>
      <c r="K101" s="28" t="s">
        <v>118</v>
      </c>
      <c r="L101" s="7"/>
      <c r="M101" s="7"/>
      <c r="N101" s="7"/>
    </row>
    <row r="102" spans="1:14" x14ac:dyDescent="0.3">
      <c r="A102" s="26">
        <v>1</v>
      </c>
      <c r="B102" s="26">
        <v>6409</v>
      </c>
      <c r="C102" s="26">
        <v>5229</v>
      </c>
      <c r="D102" s="30" t="s">
        <v>122</v>
      </c>
      <c r="E102" s="6"/>
      <c r="F102" s="8"/>
      <c r="G102" s="8"/>
      <c r="H102" s="8"/>
      <c r="I102" s="8"/>
      <c r="J102" s="9">
        <v>600</v>
      </c>
      <c r="K102" s="28" t="s">
        <v>119</v>
      </c>
      <c r="L102" s="7"/>
      <c r="M102" s="7"/>
      <c r="N102" s="7"/>
    </row>
    <row r="103" spans="1:14" x14ac:dyDescent="0.3">
      <c r="A103" s="29">
        <v>1</v>
      </c>
      <c r="B103" s="29">
        <v>3122</v>
      </c>
      <c r="C103" s="29">
        <v>5339</v>
      </c>
      <c r="D103" s="6"/>
      <c r="E103" s="6"/>
      <c r="F103" s="8"/>
      <c r="G103" s="8"/>
      <c r="H103" s="8"/>
      <c r="I103" s="8"/>
      <c r="J103" s="9">
        <v>100</v>
      </c>
      <c r="K103" s="28" t="s">
        <v>121</v>
      </c>
      <c r="L103" s="7"/>
      <c r="M103" s="7"/>
      <c r="N103" s="7"/>
    </row>
    <row r="104" spans="1:14" x14ac:dyDescent="0.3">
      <c r="A104" s="26">
        <v>1</v>
      </c>
      <c r="B104" s="26">
        <v>6409</v>
      </c>
      <c r="C104" s="26">
        <v>5229</v>
      </c>
      <c r="D104" s="26">
        <v>199</v>
      </c>
      <c r="E104" s="6"/>
      <c r="F104" s="8"/>
      <c r="G104" s="8"/>
      <c r="H104" s="8"/>
      <c r="I104" s="8">
        <v>594</v>
      </c>
      <c r="J104" s="25">
        <v>250</v>
      </c>
      <c r="K104" s="7" t="s">
        <v>90</v>
      </c>
      <c r="L104" s="7" t="s">
        <v>64</v>
      </c>
      <c r="M104" s="7" t="s">
        <v>58</v>
      </c>
      <c r="N104" s="7"/>
    </row>
    <row r="105" spans="1:14" x14ac:dyDescent="0.3">
      <c r="A105" s="6">
        <v>1</v>
      </c>
      <c r="B105" s="6">
        <v>6409</v>
      </c>
      <c r="C105" s="6">
        <v>5901</v>
      </c>
      <c r="D105" s="6"/>
      <c r="E105" s="6"/>
      <c r="F105" s="8"/>
      <c r="G105" s="8"/>
      <c r="H105" s="8"/>
      <c r="I105" s="8">
        <v>120130</v>
      </c>
      <c r="J105" s="32">
        <v>5000</v>
      </c>
      <c r="K105" s="7" t="s">
        <v>100</v>
      </c>
      <c r="L105" s="7"/>
      <c r="M105" s="7" t="s">
        <v>58</v>
      </c>
      <c r="N105" s="7"/>
    </row>
    <row r="106" spans="1:14" x14ac:dyDescent="0.3">
      <c r="A106" s="6">
        <v>1</v>
      </c>
      <c r="B106" s="6">
        <v>6409</v>
      </c>
      <c r="C106" s="6">
        <v>5901</v>
      </c>
      <c r="D106" s="6"/>
      <c r="E106" s="6">
        <v>237</v>
      </c>
      <c r="F106" s="8"/>
      <c r="G106" s="8"/>
      <c r="H106" s="8"/>
      <c r="I106" s="8">
        <v>4800</v>
      </c>
      <c r="J106" s="35">
        <v>0</v>
      </c>
      <c r="K106" s="7" t="s">
        <v>100</v>
      </c>
      <c r="L106" s="7"/>
      <c r="M106" s="7" t="s">
        <v>58</v>
      </c>
      <c r="N106" s="7"/>
    </row>
    <row r="107" spans="1:14" x14ac:dyDescent="0.3">
      <c r="A107" s="6"/>
      <c r="B107" s="6"/>
      <c r="C107" s="6"/>
      <c r="D107" s="6"/>
      <c r="E107" s="6"/>
      <c r="F107" s="8"/>
      <c r="G107" s="8"/>
      <c r="H107" s="8"/>
      <c r="I107" s="8"/>
      <c r="J107" s="9"/>
      <c r="K107" s="7"/>
      <c r="L107" s="7"/>
      <c r="M107" s="7"/>
      <c r="N107" s="7"/>
    </row>
    <row r="108" spans="1:14" x14ac:dyDescent="0.3">
      <c r="A108" s="10"/>
      <c r="B108" s="14" t="s">
        <v>111</v>
      </c>
      <c r="C108" s="10"/>
      <c r="D108" s="10"/>
      <c r="E108" s="10"/>
      <c r="F108" s="12">
        <v>20368.494760000001</v>
      </c>
      <c r="G108" s="12">
        <v>22546.072459999999</v>
      </c>
      <c r="H108" s="12">
        <v>20789.471170000001</v>
      </c>
      <c r="I108" s="12">
        <v>158689</v>
      </c>
      <c r="J108" s="13">
        <f>SUM(J60:J107)</f>
        <v>50810</v>
      </c>
      <c r="K108" s="11"/>
      <c r="L108" s="11"/>
      <c r="M108" s="11"/>
      <c r="N108" s="11"/>
    </row>
    <row r="109" spans="1:14" s="20" customFormat="1" x14ac:dyDescent="0.3">
      <c r="A109" s="21"/>
      <c r="B109" s="21"/>
      <c r="C109" s="21"/>
      <c r="D109" s="21"/>
      <c r="E109" s="21"/>
      <c r="F109" s="22"/>
      <c r="G109" s="22"/>
      <c r="H109" s="22"/>
      <c r="I109" s="22"/>
      <c r="J109" s="23"/>
      <c r="K109" s="24"/>
      <c r="L109" s="24"/>
      <c r="M109" s="24"/>
      <c r="N109" s="24"/>
    </row>
    <row r="110" spans="1:14" x14ac:dyDescent="0.3">
      <c r="A110" s="6">
        <v>1</v>
      </c>
      <c r="B110" s="6">
        <v>3419</v>
      </c>
      <c r="C110" s="6">
        <v>6313</v>
      </c>
      <c r="D110" s="6"/>
      <c r="E110" s="6"/>
      <c r="F110" s="8">
        <v>400</v>
      </c>
      <c r="G110" s="8"/>
      <c r="H110" s="8"/>
      <c r="I110" s="8"/>
      <c r="J110" s="9"/>
      <c r="K110" s="7" t="s">
        <v>101</v>
      </c>
      <c r="L110" s="7"/>
      <c r="M110" s="7" t="s">
        <v>40</v>
      </c>
      <c r="N110" s="7"/>
    </row>
    <row r="111" spans="1:14" x14ac:dyDescent="0.3">
      <c r="A111" s="6">
        <v>1</v>
      </c>
      <c r="B111" s="6">
        <v>3419</v>
      </c>
      <c r="C111" s="6">
        <v>6322</v>
      </c>
      <c r="D111" s="6"/>
      <c r="E111" s="6"/>
      <c r="F111" s="8">
        <v>3500</v>
      </c>
      <c r="G111" s="8">
        <v>600</v>
      </c>
      <c r="H111" s="8"/>
      <c r="I111" s="8"/>
      <c r="J111" s="9"/>
      <c r="K111" s="7" t="s">
        <v>102</v>
      </c>
      <c r="L111" s="7"/>
      <c r="M111" s="7" t="s">
        <v>40</v>
      </c>
      <c r="N111" s="7"/>
    </row>
    <row r="112" spans="1:14" x14ac:dyDescent="0.3">
      <c r="A112" s="6"/>
      <c r="B112" s="6"/>
      <c r="C112" s="6"/>
      <c r="D112" s="6"/>
      <c r="E112" s="6"/>
      <c r="F112" s="8"/>
      <c r="G112" s="8"/>
      <c r="H112" s="8"/>
      <c r="I112" s="8"/>
      <c r="J112" s="9"/>
      <c r="K112" s="7"/>
      <c r="L112" s="7"/>
      <c r="M112" s="7"/>
      <c r="N112" s="7"/>
    </row>
    <row r="113" spans="1:14" x14ac:dyDescent="0.3">
      <c r="A113" s="10"/>
      <c r="B113" s="14" t="s">
        <v>112</v>
      </c>
      <c r="C113" s="10"/>
      <c r="D113" s="10"/>
      <c r="E113" s="10"/>
      <c r="F113" s="12">
        <v>3900</v>
      </c>
      <c r="G113" s="12">
        <v>600</v>
      </c>
      <c r="H113" s="12">
        <v>0</v>
      </c>
      <c r="I113" s="12">
        <v>0</v>
      </c>
      <c r="J113" s="13">
        <f>SUM(J109:J112)</f>
        <v>0</v>
      </c>
      <c r="K113" s="11"/>
      <c r="L113" s="11"/>
      <c r="M113" s="11"/>
      <c r="N113" s="11"/>
    </row>
    <row r="114" spans="1:14" s="20" customFormat="1" x14ac:dyDescent="0.3">
      <c r="A114" s="21"/>
      <c r="B114" s="21"/>
      <c r="C114" s="21"/>
      <c r="D114" s="21"/>
      <c r="E114" s="21"/>
      <c r="F114" s="22"/>
      <c r="G114" s="22"/>
      <c r="H114" s="22"/>
      <c r="I114" s="22"/>
      <c r="J114" s="23"/>
      <c r="K114" s="24"/>
      <c r="L114" s="24"/>
      <c r="M114" s="24"/>
      <c r="N114" s="24"/>
    </row>
    <row r="115" spans="1:14" x14ac:dyDescent="0.3">
      <c r="A115" s="10"/>
      <c r="B115" s="15" t="s">
        <v>108</v>
      </c>
      <c r="C115" s="10"/>
      <c r="D115" s="10"/>
      <c r="E115" s="10"/>
      <c r="F115" s="12">
        <v>24268.494760000001</v>
      </c>
      <c r="G115" s="12">
        <v>23146.072459999999</v>
      </c>
      <c r="H115" s="12">
        <v>20789.471170000001</v>
      </c>
      <c r="I115" s="12">
        <v>158689</v>
      </c>
      <c r="J115" s="13">
        <f>SUM(J108,J113)</f>
        <v>50810</v>
      </c>
      <c r="K115" s="11"/>
      <c r="L115" s="11"/>
      <c r="M115" s="11"/>
      <c r="N115" s="11"/>
    </row>
    <row r="116" spans="1:14" s="20" customFormat="1" x14ac:dyDescent="0.3">
      <c r="A116" s="21"/>
      <c r="B116" s="21"/>
      <c r="C116" s="21"/>
      <c r="D116" s="21"/>
      <c r="E116" s="21"/>
      <c r="F116" s="22"/>
      <c r="G116" s="22"/>
      <c r="H116" s="22"/>
      <c r="I116" s="22"/>
      <c r="J116" s="23"/>
      <c r="K116" s="24"/>
      <c r="L116" s="24"/>
      <c r="M116" s="24"/>
      <c r="N116" s="24"/>
    </row>
    <row r="117" spans="1:14" x14ac:dyDescent="0.3">
      <c r="A117" s="6">
        <v>1</v>
      </c>
      <c r="B117" s="6"/>
      <c r="C117" s="6">
        <v>8115</v>
      </c>
      <c r="D117" s="6"/>
      <c r="E117" s="6"/>
      <c r="F117" s="8"/>
      <c r="G117" s="8"/>
      <c r="H117" s="8"/>
      <c r="I117" s="8">
        <v>542501.4</v>
      </c>
      <c r="J117" s="33">
        <f>204238+75000</f>
        <v>279238</v>
      </c>
      <c r="K117" s="7" t="s">
        <v>103</v>
      </c>
      <c r="L117" s="7"/>
      <c r="M117" s="7"/>
      <c r="N117" s="7"/>
    </row>
    <row r="118" spans="1:14" x14ac:dyDescent="0.3">
      <c r="A118" s="6">
        <v>1</v>
      </c>
      <c r="B118" s="6"/>
      <c r="C118" s="6">
        <v>8115</v>
      </c>
      <c r="D118" s="6">
        <v>199</v>
      </c>
      <c r="E118" s="6"/>
      <c r="F118" s="8"/>
      <c r="G118" s="8"/>
      <c r="H118" s="8"/>
      <c r="I118" s="8">
        <v>644</v>
      </c>
      <c r="J118" s="9"/>
      <c r="K118" s="7" t="s">
        <v>103</v>
      </c>
      <c r="L118" s="7" t="s">
        <v>64</v>
      </c>
      <c r="M118" s="7"/>
      <c r="N118" s="7"/>
    </row>
    <row r="119" spans="1:14" x14ac:dyDescent="0.3">
      <c r="A119" s="6">
        <v>1</v>
      </c>
      <c r="B119" s="6"/>
      <c r="C119" s="6">
        <v>8117</v>
      </c>
      <c r="D119" s="6"/>
      <c r="E119" s="6"/>
      <c r="F119" s="8">
        <v>133149.81388</v>
      </c>
      <c r="G119" s="8">
        <v>2568287.1305399998</v>
      </c>
      <c r="H119" s="8">
        <v>362363.85725</v>
      </c>
      <c r="I119" s="8"/>
      <c r="J119" s="9"/>
      <c r="K119" s="7" t="s">
        <v>104</v>
      </c>
      <c r="L119" s="7"/>
      <c r="M119" s="7"/>
      <c r="N119" s="7"/>
    </row>
    <row r="120" spans="1:14" x14ac:dyDescent="0.3">
      <c r="A120" s="6">
        <v>1</v>
      </c>
      <c r="B120" s="6"/>
      <c r="C120" s="6">
        <v>8118</v>
      </c>
      <c r="D120" s="6"/>
      <c r="E120" s="6"/>
      <c r="F120" s="8">
        <v>-459626.85314999998</v>
      </c>
      <c r="G120" s="8">
        <v>-2570179.9034099998</v>
      </c>
      <c r="H120" s="8">
        <v>-355874.61430999998</v>
      </c>
      <c r="I120" s="8"/>
      <c r="J120" s="9"/>
      <c r="K120" s="7" t="s">
        <v>105</v>
      </c>
      <c r="L120" s="7"/>
      <c r="M120" s="7"/>
      <c r="N120" s="7"/>
    </row>
    <row r="121" spans="1:14" x14ac:dyDescent="0.3">
      <c r="A121" s="6">
        <v>1</v>
      </c>
      <c r="B121" s="6"/>
      <c r="C121" s="6">
        <v>8124</v>
      </c>
      <c r="D121" s="6"/>
      <c r="E121" s="6"/>
      <c r="F121" s="8"/>
      <c r="G121" s="8"/>
      <c r="H121" s="8">
        <v>-24545.454539999999</v>
      </c>
      <c r="I121" s="8">
        <v>-330000</v>
      </c>
      <c r="J121" s="25">
        <v>-98182</v>
      </c>
      <c r="K121" s="7" t="s">
        <v>106</v>
      </c>
      <c r="L121" s="7"/>
      <c r="M121" s="7"/>
      <c r="N121" s="7"/>
    </row>
    <row r="122" spans="1:14" x14ac:dyDescent="0.3">
      <c r="A122" s="6"/>
      <c r="B122" s="6"/>
      <c r="C122" s="6"/>
      <c r="D122" s="6"/>
      <c r="E122" s="6"/>
      <c r="F122" s="8"/>
      <c r="G122" s="8"/>
      <c r="H122" s="8"/>
      <c r="I122" s="8"/>
      <c r="J122" s="9"/>
      <c r="K122" s="7"/>
      <c r="L122" s="7"/>
      <c r="M122" s="7"/>
      <c r="N122" s="7"/>
    </row>
    <row r="123" spans="1:14" x14ac:dyDescent="0.3">
      <c r="A123" s="10"/>
      <c r="B123" s="14" t="s">
        <v>113</v>
      </c>
      <c r="C123" s="10"/>
      <c r="D123" s="10"/>
      <c r="E123" s="10"/>
      <c r="F123" s="12">
        <v>-326477.03927000001</v>
      </c>
      <c r="G123" s="12">
        <v>-1892.77287</v>
      </c>
      <c r="H123" s="12">
        <v>-18056.211599999999</v>
      </c>
      <c r="I123" s="12">
        <v>213145.4</v>
      </c>
      <c r="J123" s="13">
        <f>SUM(J116:J122)</f>
        <v>181056</v>
      </c>
      <c r="K123" s="11"/>
      <c r="L123" s="11"/>
      <c r="M123" s="11"/>
      <c r="N123" s="11"/>
    </row>
    <row r="124" spans="1:14" s="20" customFormat="1" x14ac:dyDescent="0.3">
      <c r="A124" s="21"/>
      <c r="B124" s="21"/>
      <c r="C124" s="21"/>
      <c r="D124" s="21"/>
      <c r="E124" s="21"/>
      <c r="F124" s="22"/>
      <c r="G124" s="22"/>
      <c r="H124" s="22"/>
      <c r="I124" s="22"/>
      <c r="J124" s="23"/>
      <c r="K124" s="24"/>
      <c r="L124" s="24"/>
      <c r="M124" s="24"/>
      <c r="N124" s="24"/>
    </row>
    <row r="125" spans="1:14" x14ac:dyDescent="0.3">
      <c r="A125" s="10"/>
      <c r="B125" s="15" t="s">
        <v>109</v>
      </c>
      <c r="C125" s="10"/>
      <c r="D125" s="10"/>
      <c r="E125" s="10"/>
      <c r="F125" s="12">
        <v>-326477.03927000001</v>
      </c>
      <c r="G125" s="12">
        <v>-1892.77287</v>
      </c>
      <c r="H125" s="12">
        <v>-18056.211599999999</v>
      </c>
      <c r="I125" s="12">
        <v>213145.4</v>
      </c>
      <c r="J125" s="13">
        <f>J123</f>
        <v>181056</v>
      </c>
      <c r="K125" s="11"/>
      <c r="L125" s="11"/>
      <c r="M125" s="11"/>
      <c r="N125" s="11"/>
    </row>
    <row r="126" spans="1:14" s="20" customFormat="1" x14ac:dyDescent="0.3">
      <c r="A126" s="21"/>
      <c r="B126" s="21"/>
      <c r="C126" s="21"/>
      <c r="D126" s="21"/>
      <c r="E126" s="21"/>
      <c r="F126" s="22"/>
      <c r="G126" s="22"/>
      <c r="H126" s="22"/>
      <c r="I126" s="22"/>
      <c r="J126" s="23"/>
      <c r="K126" s="24"/>
      <c r="L126" s="24"/>
      <c r="M126" s="24"/>
      <c r="N126" s="24"/>
    </row>
    <row r="127" spans="1:14" x14ac:dyDescent="0.3">
      <c r="A127" s="10"/>
      <c r="B127" s="14" t="s">
        <v>114</v>
      </c>
      <c r="C127" s="10"/>
      <c r="D127" s="10"/>
      <c r="E127" s="10"/>
      <c r="F127" s="12">
        <f>F59-F115</f>
        <v>628827.96889999998</v>
      </c>
      <c r="G127" s="12">
        <f t="shared" ref="G127:J127" si="0">G59-G115</f>
        <v>660751.85749999993</v>
      </c>
      <c r="H127" s="12">
        <f t="shared" si="0"/>
        <v>310724.85912000004</v>
      </c>
      <c r="I127" s="12">
        <f t="shared" si="0"/>
        <v>473498.6</v>
      </c>
      <c r="J127" s="12">
        <f t="shared" si="0"/>
        <v>599822</v>
      </c>
      <c r="K127" s="11"/>
      <c r="L127" s="11"/>
      <c r="M127" s="11"/>
      <c r="N127" s="11"/>
    </row>
    <row r="128" spans="1:14" x14ac:dyDescent="0.3">
      <c r="A128" s="10"/>
      <c r="B128" s="14" t="s">
        <v>115</v>
      </c>
      <c r="C128" s="10"/>
      <c r="D128" s="10"/>
      <c r="E128" s="10"/>
      <c r="F128" s="12">
        <f>F57-F108</f>
        <v>632727.96889999998</v>
      </c>
      <c r="G128" s="12">
        <f t="shared" ref="G128:J128" si="1">G57-G108</f>
        <v>661351.85749999993</v>
      </c>
      <c r="H128" s="12">
        <f t="shared" si="1"/>
        <v>310724.85912000004</v>
      </c>
      <c r="I128" s="12">
        <f t="shared" si="1"/>
        <v>473498.6</v>
      </c>
      <c r="J128" s="12">
        <f t="shared" si="1"/>
        <v>599822</v>
      </c>
      <c r="K128" s="11"/>
      <c r="L128" s="11"/>
      <c r="M128" s="11"/>
      <c r="N128" s="11"/>
    </row>
  </sheetData>
  <pageMargins left="0.19685039369791668" right="0.19685039369791668" top="0.19685039369791668" bottom="0.39370078739583336" header="0.19685039369791668" footer="0.19685039369791668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0001</vt:lpstr>
      <vt:lpstr>'ORJ 0001'!Názvy_tisku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2015-08-28T10:08:55Z</dcterms:created>
  <dcterms:modified xsi:type="dcterms:W3CDTF">2015-11-12T12:35:43Z</dcterms:modified>
</cp:coreProperties>
</file>